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08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'Sheet1'!$A$1:$I$427</definedName>
  </definedNames>
  <calcPr fullCalcOnLoad="1"/>
</workbook>
</file>

<file path=xl/sharedStrings.xml><?xml version="1.0" encoding="utf-8"?>
<sst xmlns="http://schemas.openxmlformats.org/spreadsheetml/2006/main" count="581" uniqueCount="324">
  <si>
    <t>INCOME</t>
  </si>
  <si>
    <t>Total</t>
  </si>
  <si>
    <t>EXPENDITURE</t>
  </si>
  <si>
    <t>NET CASH FLOW</t>
  </si>
  <si>
    <t>Budget</t>
  </si>
  <si>
    <t>Opening Balance</t>
  </si>
  <si>
    <t>Closing Balance</t>
  </si>
  <si>
    <t>Less:Unpresented Cheques*</t>
  </si>
  <si>
    <t>Net Cash Flow</t>
  </si>
  <si>
    <t>CORE ADMIN</t>
  </si>
  <si>
    <t xml:space="preserve">Donations </t>
  </si>
  <si>
    <t>Friends of WHT</t>
  </si>
  <si>
    <t xml:space="preserve">Big Lottery </t>
  </si>
  <si>
    <t>Core Admin</t>
  </si>
  <si>
    <t>HIE</t>
  </si>
  <si>
    <t>CAMPING SPOTS</t>
  </si>
  <si>
    <t>Camping Spot Payments:</t>
  </si>
  <si>
    <t>Paypal</t>
  </si>
  <si>
    <t>Cheque</t>
  </si>
  <si>
    <t xml:space="preserve">Cash </t>
  </si>
  <si>
    <t xml:space="preserve">Paypal Fees </t>
  </si>
  <si>
    <t xml:space="preserve">Signs </t>
  </si>
  <si>
    <t xml:space="preserve">Leaflet Holders </t>
  </si>
  <si>
    <t xml:space="preserve">LUSKENTYRE HOUSE PLOTS </t>
  </si>
  <si>
    <t xml:space="preserve">Plot Sales </t>
  </si>
  <si>
    <t xml:space="preserve">Water Supply Design </t>
  </si>
  <si>
    <t xml:space="preserve">Water Installation </t>
  </si>
  <si>
    <t xml:space="preserve">Electricity Works </t>
  </si>
  <si>
    <t xml:space="preserve">Misc </t>
  </si>
  <si>
    <t>HORGABOST MARINE PROJECT</t>
  </si>
  <si>
    <t>Shed:</t>
  </si>
  <si>
    <t>Pontoon:</t>
  </si>
  <si>
    <t xml:space="preserve">Airfloat - Pontoon </t>
  </si>
  <si>
    <t>Donations</t>
  </si>
  <si>
    <t xml:space="preserve">Land Sales </t>
  </si>
  <si>
    <t xml:space="preserve">Wayleaves </t>
  </si>
  <si>
    <t>Membership</t>
  </si>
  <si>
    <t xml:space="preserve">Travel and Subsistence </t>
  </si>
  <si>
    <t xml:space="preserve">Camping Spots </t>
  </si>
  <si>
    <t xml:space="preserve">Total </t>
  </si>
  <si>
    <t xml:space="preserve">Petty Cash </t>
  </si>
  <si>
    <t>School Let</t>
  </si>
  <si>
    <t>LEADER</t>
  </si>
  <si>
    <t>Telehandler to offload pontoon</t>
  </si>
  <si>
    <t>Shufflebottom - Shed kit</t>
  </si>
  <si>
    <t xml:space="preserve">Seilebost Office </t>
  </si>
  <si>
    <t xml:space="preserve">Electricity </t>
  </si>
  <si>
    <t xml:space="preserve">Cleaning Supplies </t>
  </si>
  <si>
    <t xml:space="preserve">Oil </t>
  </si>
  <si>
    <t xml:space="preserve">Net Cash Flow </t>
  </si>
  <si>
    <t xml:space="preserve">Closing Balance </t>
  </si>
  <si>
    <t>Seilebost Office</t>
  </si>
  <si>
    <t>Sporting Lets</t>
  </si>
  <si>
    <t>RSPB Sub-let</t>
  </si>
  <si>
    <t>Pontoon - Operating Costs</t>
  </si>
  <si>
    <t>Maintenance</t>
  </si>
  <si>
    <t>Internet</t>
  </si>
  <si>
    <t>Management &amp; Admin fees</t>
  </si>
  <si>
    <t>Electricity &amp; Water Connection</t>
  </si>
  <si>
    <t>Contingency</t>
  </si>
  <si>
    <t>Lottery 06001594</t>
  </si>
  <si>
    <t>Main 06001463</t>
  </si>
  <si>
    <t>Tax and NI</t>
  </si>
  <si>
    <t>Harris Plant - offload shed</t>
  </si>
  <si>
    <t>WHRL Transfer</t>
  </si>
  <si>
    <t>Hospitality</t>
  </si>
  <si>
    <t xml:space="preserve">CEC REVENUE </t>
  </si>
  <si>
    <t xml:space="preserve">Safety Equipment </t>
  </si>
  <si>
    <t xml:space="preserve">CEC CONSTRUCTION </t>
  </si>
  <si>
    <t>Coastal Communities</t>
  </si>
  <si>
    <t>Big Lottery</t>
  </si>
  <si>
    <t>CnES</t>
  </si>
  <si>
    <t xml:space="preserve">Scottish Government - Regeneration Fund </t>
  </si>
  <si>
    <t xml:space="preserve">HHP HOUSING </t>
  </si>
  <si>
    <t>Legal Fees</t>
  </si>
  <si>
    <t>CEC Revenue</t>
  </si>
  <si>
    <t xml:space="preserve">Horgabost Marine Access Project </t>
  </si>
  <si>
    <t xml:space="preserve">CEC - Construction </t>
  </si>
  <si>
    <t>HHP Housing</t>
  </si>
  <si>
    <t xml:space="preserve">Luskentyre House Plots </t>
  </si>
  <si>
    <t xml:space="preserve">Horgabost Turbine </t>
  </si>
  <si>
    <t xml:space="preserve">Hydro </t>
  </si>
  <si>
    <t xml:space="preserve">TIG Loan </t>
  </si>
  <si>
    <t xml:space="preserve">VAT </t>
  </si>
  <si>
    <t>DEVELOPMENT OFFICER</t>
  </si>
  <si>
    <t>Salary</t>
  </si>
  <si>
    <t>Recruitment</t>
  </si>
  <si>
    <t>Travel and Subsistence</t>
  </si>
  <si>
    <t>Training</t>
  </si>
  <si>
    <t>Share of Office and Utilities Costs</t>
  </si>
  <si>
    <t>Development Officer</t>
  </si>
  <si>
    <t xml:space="preserve">WHT 50% Share of office costs </t>
  </si>
  <si>
    <t>Crown Estate</t>
  </si>
  <si>
    <t xml:space="preserve">WEST HARRIS TRUST </t>
  </si>
  <si>
    <t>Year ended 31 December 2013</t>
  </si>
  <si>
    <t>Date</t>
  </si>
  <si>
    <t>Reference</t>
  </si>
  <si>
    <t>Payee</t>
  </si>
  <si>
    <t>Details</t>
  </si>
  <si>
    <t>Ch no</t>
  </si>
  <si>
    <t>TOTAL</t>
  </si>
  <si>
    <t>06001463</t>
  </si>
  <si>
    <t>06001594</t>
  </si>
  <si>
    <t>Paypal Fee</t>
  </si>
  <si>
    <t>VAT</t>
  </si>
  <si>
    <t>Big Lottery Core</t>
  </si>
  <si>
    <t>Marine Access Project</t>
  </si>
  <si>
    <t>CEC Construction</t>
  </si>
  <si>
    <t>Lusk House Plots</t>
  </si>
  <si>
    <t>Seilebost School (purchase)</t>
  </si>
  <si>
    <t>Scarista Access Track</t>
  </si>
  <si>
    <t>Hydro</t>
  </si>
  <si>
    <t>Tig Loan</t>
  </si>
  <si>
    <t>Renewables (Transfer)</t>
  </si>
  <si>
    <t>WHRL Hydro</t>
  </si>
  <si>
    <t>WHRL Scarista</t>
  </si>
  <si>
    <t xml:space="preserve">Income </t>
  </si>
  <si>
    <t>Expenditure</t>
  </si>
  <si>
    <t>Income</t>
  </si>
  <si>
    <t>Expend</t>
  </si>
  <si>
    <t xml:space="preserve">Expend </t>
  </si>
  <si>
    <t>£</t>
  </si>
  <si>
    <t>81/14</t>
  </si>
  <si>
    <t>Scotnet</t>
  </si>
  <si>
    <t>Broadband</t>
  </si>
  <si>
    <t>DD</t>
  </si>
  <si>
    <t>79/14</t>
  </si>
  <si>
    <t>Gael Force</t>
  </si>
  <si>
    <t xml:space="preserve">Horgabost Moorings </t>
  </si>
  <si>
    <t>80/14</t>
  </si>
  <si>
    <t xml:space="preserve">Rural Design </t>
  </si>
  <si>
    <t>50% Stage F/G + Mileage</t>
  </si>
  <si>
    <t>BACS</t>
  </si>
  <si>
    <t>Accommodation, Subsistence and Ferry Fares</t>
  </si>
  <si>
    <t>87/14</t>
  </si>
  <si>
    <t>Southern Electric</t>
  </si>
  <si>
    <t>Office Electricity</t>
  </si>
  <si>
    <t>82/14</t>
  </si>
  <si>
    <t>The Crown Estate</t>
  </si>
  <si>
    <t xml:space="preserve">Pontoon </t>
  </si>
  <si>
    <t>83/14</t>
  </si>
  <si>
    <t xml:space="preserve">Mathie Sign </t>
  </si>
  <si>
    <t xml:space="preserve">Camping Sign </t>
  </si>
  <si>
    <t>85/14</t>
  </si>
  <si>
    <t>Specialist Welding Services Ltd</t>
  </si>
  <si>
    <t xml:space="preserve">Repair pontoon </t>
  </si>
  <si>
    <t>84/14</t>
  </si>
  <si>
    <t>BT</t>
  </si>
  <si>
    <t>Phone Bill</t>
  </si>
  <si>
    <t xml:space="preserve">Coastal Communities </t>
  </si>
  <si>
    <t>CEC Construction - claims 1&amp;2</t>
  </si>
  <si>
    <t>TFR</t>
  </si>
  <si>
    <t>86/14</t>
  </si>
  <si>
    <t>Deutsche WindGuard</t>
  </si>
  <si>
    <t>Met Mast Callibration</t>
  </si>
  <si>
    <t xml:space="preserve">Bank of Scotland </t>
  </si>
  <si>
    <t>International Payment Fee</t>
  </si>
  <si>
    <t>5000025 pay in slip</t>
  </si>
  <si>
    <t>WHT</t>
  </si>
  <si>
    <t>Petty cash to bank</t>
  </si>
  <si>
    <t>FOWH</t>
  </si>
  <si>
    <t>9 Seilebost - rent underpayment</t>
  </si>
  <si>
    <t xml:space="preserve">NFU Mutual </t>
  </si>
  <si>
    <t>INS-BC 000431822</t>
  </si>
  <si>
    <t>89/14</t>
  </si>
  <si>
    <t xml:space="preserve">RMA Services </t>
  </si>
  <si>
    <t>Horgabost Shed Electrician</t>
  </si>
  <si>
    <t>91/14</t>
  </si>
  <si>
    <t xml:space="preserve">Johnston Publishing </t>
  </si>
  <si>
    <t>Advert for Development Officer</t>
  </si>
  <si>
    <t>90/14</t>
  </si>
  <si>
    <t>Office 121</t>
  </si>
  <si>
    <t>Office Stationary</t>
  </si>
  <si>
    <t>Toilet Paper</t>
  </si>
  <si>
    <t>VAT Repay</t>
  </si>
  <si>
    <t>WHRL</t>
  </si>
  <si>
    <t>92/14</t>
  </si>
  <si>
    <t>Scottish Hydro Electric</t>
  </si>
  <si>
    <t>Horgabost Turbine - Grid Connection</t>
  </si>
  <si>
    <t>93/14</t>
  </si>
  <si>
    <t>1&amp;1 Internet</t>
  </si>
  <si>
    <t>Website</t>
  </si>
  <si>
    <t>Transfer</t>
  </si>
  <si>
    <t>94/14</t>
  </si>
  <si>
    <t>Highland Fuels</t>
  </si>
  <si>
    <t>Heating oil</t>
  </si>
  <si>
    <t>95/14</t>
  </si>
  <si>
    <t>50% share of office costs April - 22/07/14</t>
  </si>
  <si>
    <t xml:space="preserve">LEADER </t>
  </si>
  <si>
    <t xml:space="preserve">Marine Access Project </t>
  </si>
  <si>
    <t>INS-BC 01121023M</t>
  </si>
  <si>
    <t>Legal and General</t>
  </si>
  <si>
    <t xml:space="preserve">Pension </t>
  </si>
  <si>
    <t>96/14</t>
  </si>
  <si>
    <t xml:space="preserve">Linda Green </t>
  </si>
  <si>
    <t>Wages</t>
  </si>
  <si>
    <t>99/14</t>
  </si>
  <si>
    <t>Expenses - Stationary</t>
  </si>
  <si>
    <t>100/14</t>
  </si>
  <si>
    <t>Mileage</t>
  </si>
  <si>
    <t xml:space="preserve">Duncan Macpherson </t>
  </si>
  <si>
    <t>97/14</t>
  </si>
  <si>
    <t>HMRC</t>
  </si>
  <si>
    <t>98/14</t>
  </si>
  <si>
    <t>CIB Services</t>
  </si>
  <si>
    <t>Preparation of accounts</t>
  </si>
  <si>
    <t xml:space="preserve">Tarbert Deposit </t>
  </si>
  <si>
    <t>Camping Spots</t>
  </si>
  <si>
    <t xml:space="preserve">Peter Smith </t>
  </si>
  <si>
    <t>Big Lottery Revenue</t>
  </si>
  <si>
    <t xml:space="preserve">Companies House Annual Return </t>
  </si>
  <si>
    <t>Mooring Materials</t>
  </si>
  <si>
    <t>Equipment</t>
  </si>
  <si>
    <t>40% non reclaimable VAT</t>
  </si>
  <si>
    <t>Croft/Agricultural Rent</t>
  </si>
  <si>
    <t xml:space="preserve">Transfer to Core Admin </t>
  </si>
  <si>
    <t>Planning Permission</t>
  </si>
  <si>
    <t xml:space="preserve">Ground works </t>
  </si>
  <si>
    <t xml:space="preserve">Licensing </t>
  </si>
  <si>
    <t>Site Works</t>
  </si>
  <si>
    <t xml:space="preserve">Community Building Construction </t>
  </si>
  <si>
    <t>Building Warrants/Statutory Fees</t>
  </si>
  <si>
    <t>Professional fees and expenses</t>
  </si>
  <si>
    <t>Legal Fees (for grants)</t>
  </si>
  <si>
    <t xml:space="preserve">Construction </t>
  </si>
  <si>
    <t xml:space="preserve">HDL Let </t>
  </si>
  <si>
    <t>SEILEBOST HOOK-UPS</t>
  </si>
  <si>
    <t>Seilebost Hook-Ups</t>
  </si>
  <si>
    <t xml:space="preserve">Pontoon Rent </t>
  </si>
  <si>
    <t>The Cliff' Rent</t>
  </si>
  <si>
    <t>Pontoon Insurance</t>
  </si>
  <si>
    <t>Shed Insurance</t>
  </si>
  <si>
    <t>Water</t>
  </si>
  <si>
    <t>Vodafone</t>
  </si>
  <si>
    <t>Fence</t>
  </si>
  <si>
    <t>Coastal Assets</t>
  </si>
  <si>
    <t xml:space="preserve">COASTAL ASSETS </t>
  </si>
  <si>
    <t>Fundraising Events</t>
  </si>
  <si>
    <t>Scottish Hydro Electric Community Grant</t>
  </si>
  <si>
    <t xml:space="preserve">Western Isles Fire Protection </t>
  </si>
  <si>
    <t xml:space="preserve">Marketing </t>
  </si>
  <si>
    <t>Campervan Payments:</t>
  </si>
  <si>
    <t xml:space="preserve">Paypal </t>
  </si>
  <si>
    <t xml:space="preserve">Cheque </t>
  </si>
  <si>
    <t>Robertson Trust</t>
  </si>
  <si>
    <t>Land Sale</t>
  </si>
  <si>
    <t>Stationary, printing, postage etc</t>
  </si>
  <si>
    <t xml:space="preserve">Insurance </t>
  </si>
  <si>
    <t xml:space="preserve">Telephone and Internet </t>
  </si>
  <si>
    <t>RSPB Share of Expenses</t>
  </si>
  <si>
    <t xml:space="preserve">Pontoon Repair </t>
  </si>
  <si>
    <t>Card</t>
  </si>
  <si>
    <t xml:space="preserve">Card </t>
  </si>
  <si>
    <t>Out of hours caretaker</t>
  </si>
  <si>
    <t>Phone top-up</t>
  </si>
  <si>
    <t xml:space="preserve">Common Grazings Compensation </t>
  </si>
  <si>
    <t>0</t>
  </si>
  <si>
    <t>Misc</t>
  </si>
  <si>
    <t xml:space="preserve">Insurance Claim </t>
  </si>
  <si>
    <t xml:space="preserve">Salary </t>
  </si>
  <si>
    <t xml:space="preserve">Employers Costs </t>
  </si>
  <si>
    <t xml:space="preserve">Employment Costs </t>
  </si>
  <si>
    <t xml:space="preserve">Accountancy </t>
  </si>
  <si>
    <t>PNCEP</t>
  </si>
  <si>
    <t xml:space="preserve">Wave Rider Buoy </t>
  </si>
  <si>
    <t>OVERHEADS:</t>
  </si>
  <si>
    <t>REVENUE COSTS:</t>
  </si>
  <si>
    <t xml:space="preserve">Salaries </t>
  </si>
  <si>
    <t xml:space="preserve">Recruitment </t>
  </si>
  <si>
    <t xml:space="preserve">Other employer costs </t>
  </si>
  <si>
    <t xml:space="preserve">Polytunel training and consumables </t>
  </si>
  <si>
    <t xml:space="preserve">Insurances </t>
  </si>
  <si>
    <t>Total Revenue Costs</t>
  </si>
  <si>
    <t xml:space="preserve">Total Overheads </t>
  </si>
  <si>
    <t xml:space="preserve">Total Expenditure </t>
  </si>
  <si>
    <t xml:space="preserve">Payment charges and fees </t>
  </si>
  <si>
    <t>Savings 10031369</t>
  </si>
  <si>
    <t>Pairc Nisabost Community Energy Project</t>
  </si>
  <si>
    <t xml:space="preserve">Maintenance </t>
  </si>
  <si>
    <t xml:space="preserve">SSE Community Trust Grant </t>
  </si>
  <si>
    <t xml:space="preserve">Wave Renewables Survey </t>
  </si>
  <si>
    <t>0.00</t>
  </si>
  <si>
    <t xml:space="preserve">Interest </t>
  </si>
  <si>
    <t xml:space="preserve">Land rental </t>
  </si>
  <si>
    <t xml:space="preserve">LEADER VAT Repay </t>
  </si>
  <si>
    <t>Consultancy</t>
  </si>
  <si>
    <t xml:space="preserve">Repayment of TIG Loan </t>
  </si>
  <si>
    <t xml:space="preserve">Plot purchaser contribution to house plots </t>
  </si>
  <si>
    <t xml:space="preserve">LCITP - Management Time </t>
  </si>
  <si>
    <t>SMP</t>
  </si>
  <si>
    <t>Architect Fees</t>
  </si>
  <si>
    <t>Fieldwork</t>
  </si>
  <si>
    <t>Safety Equipment</t>
  </si>
  <si>
    <t>Electricity</t>
  </si>
  <si>
    <t>Feasibility Study</t>
  </si>
  <si>
    <t>WHRL Loan Interest /Repayment</t>
  </si>
  <si>
    <t>BIG Funding (First Grant)</t>
  </si>
  <si>
    <t>WHRL Repay Big Funding</t>
  </si>
  <si>
    <t>Big Funding</t>
  </si>
  <si>
    <t>HHP</t>
  </si>
  <si>
    <t>Membership to professional organisations</t>
  </si>
  <si>
    <t xml:space="preserve"> Training </t>
  </si>
  <si>
    <t>Employment Cost</t>
  </si>
  <si>
    <t>Maternity Pay</t>
  </si>
  <si>
    <t>010392 (179/15 less O-6/15 Seilebost Turbine land rent less Seilebost Grazings room let)</t>
  </si>
  <si>
    <t>HMRC  - SMP</t>
  </si>
  <si>
    <t>Repay Hydro Planning Fee</t>
  </si>
  <si>
    <t>Own Contribution - Core Admin</t>
  </si>
  <si>
    <t>Repairs</t>
  </si>
  <si>
    <t>Horgabost Turbine</t>
  </si>
  <si>
    <t>Transfer to Horgabost Marine Project</t>
  </si>
  <si>
    <t>Employment Costs including Salary</t>
  </si>
  <si>
    <t>Fixture &amp; Fittings</t>
  </si>
  <si>
    <t>WHT INCOME &amp; EXPENDITURE- AUGUST 2016</t>
  </si>
  <si>
    <t>1 Month to 31/08/2016</t>
  </si>
  <si>
    <t>15 Months to 31/08/2016</t>
  </si>
  <si>
    <t>8 Month to 31/08/2016</t>
  </si>
  <si>
    <t>TIG-Energy Saving</t>
  </si>
  <si>
    <t>to 31/08/2016</t>
  </si>
  <si>
    <t>Loan from CNES</t>
  </si>
  <si>
    <t>Loan for House Build</t>
  </si>
  <si>
    <t>Talla na Mara</t>
  </si>
  <si>
    <t>Wedding Deposits</t>
  </si>
  <si>
    <t>Camper Van Hook Ups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</si>
</sst>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5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5" fontId="0" fillId="0" borderId="0" xfId="0" applyNumberFormat="1" applyAlignment="1">
      <alignment/>
    </xf>
    <xf numFmtId="49" fontId="0" fillId="0" borderId="0" xfId="0" applyNumberFormat="1" applyAlignment="1">
      <alignment/>
    </xf>
    <xf numFmtId="15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5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5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 quotePrefix="1">
      <alignment/>
    </xf>
    <xf numFmtId="49" fontId="1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zoomScalePageLayoutView="0" workbookViewId="0" topLeftCell="A340">
      <selection activeCell="E359" sqref="E359"/>
    </sheetView>
  </sheetViews>
  <sheetFormatPr defaultColWidth="9.140625" defaultRowHeight="12.75"/>
  <cols>
    <col min="1" max="1" width="57.57421875" style="1" bestFit="1" customWidth="1"/>
    <col min="2" max="2" width="18.7109375" style="1" bestFit="1" customWidth="1"/>
    <col min="3" max="3" width="10.28125" style="1" customWidth="1"/>
    <col min="4" max="4" width="1.421875" style="1" customWidth="1"/>
    <col min="5" max="5" width="9.28125" style="1" customWidth="1"/>
    <col min="6" max="6" width="11.8515625" style="1" customWidth="1"/>
    <col min="7" max="7" width="1.8515625" style="1" customWidth="1"/>
    <col min="8" max="8" width="9.140625" style="6" customWidth="1"/>
    <col min="9" max="9" width="10.00390625" style="6" customWidth="1"/>
    <col min="10" max="10" width="9.140625" style="1" customWidth="1"/>
    <col min="11" max="11" width="7.421875" style="1" customWidth="1"/>
    <col min="12" max="16384" width="9.140625" style="1" customWidth="1"/>
  </cols>
  <sheetData>
    <row r="1" spans="1:11" ht="15.75">
      <c r="A1" s="2" t="s">
        <v>313</v>
      </c>
      <c r="B1" s="3"/>
      <c r="C1" s="3"/>
      <c r="D1" s="3"/>
      <c r="E1" s="3"/>
      <c r="F1" s="3"/>
      <c r="G1" s="4"/>
      <c r="H1" s="3"/>
      <c r="I1" s="3"/>
      <c r="J1" s="23"/>
      <c r="K1" s="4"/>
    </row>
    <row r="2" spans="1:10" ht="11.25">
      <c r="A2" s="7"/>
      <c r="B2" s="6"/>
      <c r="C2" s="6"/>
      <c r="D2" s="6"/>
      <c r="E2" s="6"/>
      <c r="F2" s="6"/>
      <c r="J2" s="24"/>
    </row>
    <row r="3" spans="1:10" ht="11.25">
      <c r="A3" s="5" t="s">
        <v>66</v>
      </c>
      <c r="B3" s="6"/>
      <c r="C3" s="14"/>
      <c r="D3" s="14"/>
      <c r="E3" s="6"/>
      <c r="F3" s="6"/>
      <c r="J3" s="24"/>
    </row>
    <row r="4" spans="1:10" ht="11.25">
      <c r="A4" s="17"/>
      <c r="B4" s="8" t="s">
        <v>314</v>
      </c>
      <c r="C4" s="14"/>
      <c r="D4" s="14"/>
      <c r="E4" s="8" t="s">
        <v>315</v>
      </c>
      <c r="F4" s="14"/>
      <c r="G4" s="18"/>
      <c r="H4" s="25" t="s">
        <v>4</v>
      </c>
      <c r="I4" s="14"/>
      <c r="J4" s="24"/>
    </row>
    <row r="5" spans="1:10" ht="11.25">
      <c r="A5" s="17"/>
      <c r="B5" s="5"/>
      <c r="C5" s="14"/>
      <c r="D5" s="14"/>
      <c r="E5" s="5"/>
      <c r="F5" s="14"/>
      <c r="G5" s="18"/>
      <c r="H5" s="25"/>
      <c r="I5" s="14"/>
      <c r="J5" s="24"/>
    </row>
    <row r="6" spans="1:10" ht="11.25">
      <c r="A6" s="17" t="s">
        <v>5</v>
      </c>
      <c r="B6" s="30"/>
      <c r="C6" s="20">
        <v>2851.72</v>
      </c>
      <c r="D6" s="14"/>
      <c r="E6" s="30"/>
      <c r="F6" s="20">
        <v>-181.49</v>
      </c>
      <c r="G6" s="18"/>
      <c r="H6" s="38"/>
      <c r="I6" s="15"/>
      <c r="J6" s="24"/>
    </row>
    <row r="7" spans="1:10" ht="11.25">
      <c r="A7" s="17"/>
      <c r="B7" s="30"/>
      <c r="C7" s="20"/>
      <c r="D7" s="14"/>
      <c r="E7" s="30"/>
      <c r="F7" s="20"/>
      <c r="G7" s="18"/>
      <c r="H7" s="38"/>
      <c r="I7" s="15"/>
      <c r="J7" s="24"/>
    </row>
    <row r="8" spans="1:10" ht="11.25">
      <c r="A8" s="17" t="s">
        <v>0</v>
      </c>
      <c r="B8" s="30"/>
      <c r="C8" s="20"/>
      <c r="D8" s="14"/>
      <c r="E8" s="30"/>
      <c r="F8" s="20"/>
      <c r="G8" s="18"/>
      <c r="H8" s="38"/>
      <c r="I8" s="15"/>
      <c r="J8" s="24"/>
    </row>
    <row r="9" spans="1:10" ht="11.25">
      <c r="A9" s="7" t="s">
        <v>158</v>
      </c>
      <c r="B9" s="67" t="s">
        <v>281</v>
      </c>
      <c r="C9" s="26"/>
      <c r="D9" s="6"/>
      <c r="E9" s="67" t="s">
        <v>256</v>
      </c>
      <c r="F9" s="26"/>
      <c r="H9" s="68"/>
      <c r="I9" s="10"/>
      <c r="J9" s="24"/>
    </row>
    <row r="10" spans="1:10" ht="11.25">
      <c r="A10" s="1" t="s">
        <v>209</v>
      </c>
      <c r="B10" s="21">
        <v>0</v>
      </c>
      <c r="C10" s="24"/>
      <c r="E10" s="21">
        <v>27811</v>
      </c>
      <c r="F10" s="24"/>
      <c r="H10" s="39"/>
      <c r="I10" s="10"/>
      <c r="J10" s="6"/>
    </row>
    <row r="11" spans="1:10" ht="11.25">
      <c r="A11" s="19" t="s">
        <v>1</v>
      </c>
      <c r="B11" s="21"/>
      <c r="C11" s="20">
        <f>SUM(B9:B10)</f>
        <v>0</v>
      </c>
      <c r="D11" s="20"/>
      <c r="E11" s="21"/>
      <c r="F11" s="20">
        <f>SUM(E9:E10)</f>
        <v>27811</v>
      </c>
      <c r="G11" s="24"/>
      <c r="H11" s="39"/>
      <c r="I11" s="15">
        <f>SUM(H10:H10)</f>
        <v>0</v>
      </c>
      <c r="J11" s="6"/>
    </row>
    <row r="12" spans="1:10" ht="11.25">
      <c r="A12" s="19"/>
      <c r="B12" s="21"/>
      <c r="C12" s="20"/>
      <c r="D12" s="20"/>
      <c r="E12" s="21"/>
      <c r="F12" s="20"/>
      <c r="G12" s="24"/>
      <c r="H12" s="39"/>
      <c r="I12" s="15"/>
      <c r="J12" s="6"/>
    </row>
    <row r="13" spans="1:10" ht="11.25">
      <c r="A13" s="19" t="s">
        <v>2</v>
      </c>
      <c r="B13" s="21"/>
      <c r="C13" s="20"/>
      <c r="D13" s="20"/>
      <c r="E13" s="21"/>
      <c r="F13" s="20"/>
      <c r="G13" s="24"/>
      <c r="H13" s="39"/>
      <c r="I13" s="10"/>
      <c r="J13" s="6"/>
    </row>
    <row r="14" spans="1:11" ht="11.25">
      <c r="A14" s="19" t="s">
        <v>265</v>
      </c>
      <c r="B14" s="21"/>
      <c r="C14" s="20"/>
      <c r="D14" s="20"/>
      <c r="E14" s="21"/>
      <c r="F14" s="20"/>
      <c r="G14" s="24"/>
      <c r="H14" s="21"/>
      <c r="I14" s="10"/>
      <c r="J14" s="6"/>
      <c r="K14" s="6"/>
    </row>
    <row r="15" spans="1:11" ht="11.25">
      <c r="A15" s="1" t="s">
        <v>259</v>
      </c>
      <c r="B15" s="21">
        <v>284.26</v>
      </c>
      <c r="C15" s="20"/>
      <c r="D15" s="20"/>
      <c r="E15" s="21">
        <v>11191.09</v>
      </c>
      <c r="F15" s="20"/>
      <c r="G15" s="24"/>
      <c r="H15" s="21"/>
      <c r="I15" s="39"/>
      <c r="J15" s="6"/>
      <c r="K15" s="6"/>
    </row>
    <row r="16" spans="1:11" ht="11.25">
      <c r="A16" s="1" t="s">
        <v>260</v>
      </c>
      <c r="B16" s="21">
        <v>63.74</v>
      </c>
      <c r="C16" s="20"/>
      <c r="D16" s="20"/>
      <c r="E16" s="21">
        <v>1443.8</v>
      </c>
      <c r="F16" s="20"/>
      <c r="G16" s="24"/>
      <c r="H16" s="21"/>
      <c r="I16" s="39"/>
      <c r="J16" s="6"/>
      <c r="K16" s="6"/>
    </row>
    <row r="17" spans="1:11" ht="11.25">
      <c r="A17" s="1" t="s">
        <v>37</v>
      </c>
      <c r="B17" s="21">
        <v>0</v>
      </c>
      <c r="C17" s="20"/>
      <c r="D17" s="20"/>
      <c r="E17" s="21">
        <v>77.82</v>
      </c>
      <c r="F17" s="20"/>
      <c r="G17" s="24"/>
      <c r="H17" s="21"/>
      <c r="I17" s="39"/>
      <c r="J17" s="6"/>
      <c r="K17" s="6"/>
    </row>
    <row r="18" spans="1:11" ht="11.25">
      <c r="A18" s="18" t="s">
        <v>273</v>
      </c>
      <c r="B18" s="32">
        <f>SUM(B15:B17)</f>
        <v>348</v>
      </c>
      <c r="C18" s="20"/>
      <c r="D18" s="20"/>
      <c r="E18" s="32">
        <f>SUM(E15:E17)</f>
        <v>12712.71</v>
      </c>
      <c r="F18" s="20"/>
      <c r="G18" s="24"/>
      <c r="H18" s="32">
        <f>SUM(H14)</f>
        <v>0</v>
      </c>
      <c r="I18" s="10"/>
      <c r="J18" s="6"/>
      <c r="K18" s="6"/>
    </row>
    <row r="19" spans="2:11" ht="11.25">
      <c r="B19" s="21"/>
      <c r="C19" s="20"/>
      <c r="D19" s="20"/>
      <c r="E19" s="21"/>
      <c r="F19" s="20"/>
      <c r="G19" s="24"/>
      <c r="H19" s="21"/>
      <c r="I19" s="10"/>
      <c r="J19" s="6"/>
      <c r="K19" s="6"/>
    </row>
    <row r="20" spans="1:11" ht="11.25">
      <c r="A20" s="18" t="s">
        <v>266</v>
      </c>
      <c r="B20" s="21"/>
      <c r="C20" s="20"/>
      <c r="D20" s="20"/>
      <c r="E20" s="21"/>
      <c r="F20" s="20"/>
      <c r="G20" s="24"/>
      <c r="H20" s="21"/>
      <c r="I20" s="10"/>
      <c r="J20" s="6"/>
      <c r="K20" s="6"/>
    </row>
    <row r="21" spans="1:11" ht="11.25">
      <c r="A21" s="1" t="s">
        <v>267</v>
      </c>
      <c r="B21" s="21">
        <v>1347.55</v>
      </c>
      <c r="C21" s="20"/>
      <c r="D21" s="20"/>
      <c r="E21" s="1">
        <v>8431.99</v>
      </c>
      <c r="F21" s="20"/>
      <c r="G21" s="24"/>
      <c r="H21" s="21">
        <v>0</v>
      </c>
      <c r="I21" s="10"/>
      <c r="J21" s="6"/>
      <c r="K21" s="6"/>
    </row>
    <row r="22" spans="1:11" ht="11.25">
      <c r="A22" s="1" t="s">
        <v>268</v>
      </c>
      <c r="B22" s="21">
        <v>0</v>
      </c>
      <c r="C22" s="20"/>
      <c r="D22" s="20"/>
      <c r="E22" s="21">
        <v>1299.45</v>
      </c>
      <c r="F22" s="20"/>
      <c r="G22" s="24"/>
      <c r="H22" s="21"/>
      <c r="I22" s="10"/>
      <c r="J22" s="6"/>
      <c r="K22" s="6"/>
    </row>
    <row r="23" spans="1:11" ht="11.25">
      <c r="A23" s="1" t="s">
        <v>269</v>
      </c>
      <c r="B23" s="21">
        <v>419.17</v>
      </c>
      <c r="C23" s="20"/>
      <c r="D23" s="20"/>
      <c r="E23" s="21">
        <v>3604.83</v>
      </c>
      <c r="F23" s="20"/>
      <c r="G23" s="24"/>
      <c r="H23" s="21">
        <v>0</v>
      </c>
      <c r="I23" s="10"/>
      <c r="J23" s="6"/>
      <c r="K23" s="6"/>
    </row>
    <row r="24" spans="1:11" ht="11.25">
      <c r="A24" s="1" t="s">
        <v>270</v>
      </c>
      <c r="B24" s="21">
        <v>0</v>
      </c>
      <c r="C24" s="20"/>
      <c r="D24" s="20"/>
      <c r="E24" s="21">
        <v>0</v>
      </c>
      <c r="F24" s="20"/>
      <c r="G24" s="24"/>
      <c r="H24" s="21">
        <v>0</v>
      </c>
      <c r="I24" s="10"/>
      <c r="J24" s="6"/>
      <c r="K24" s="6"/>
    </row>
    <row r="25" spans="1:11" ht="11.25">
      <c r="A25" s="1" t="s">
        <v>301</v>
      </c>
      <c r="B25" s="21">
        <v>0</v>
      </c>
      <c r="C25" s="20"/>
      <c r="D25" s="20"/>
      <c r="E25" s="21">
        <v>317.3</v>
      </c>
      <c r="F25" s="20"/>
      <c r="G25" s="24"/>
      <c r="H25" s="21"/>
      <c r="I25" s="10"/>
      <c r="J25" s="6"/>
      <c r="K25" s="6"/>
    </row>
    <row r="26" spans="1:11" ht="11.25">
      <c r="A26" s="1" t="s">
        <v>212</v>
      </c>
      <c r="B26" s="21">
        <v>63.33</v>
      </c>
      <c r="C26" s="20"/>
      <c r="D26" s="20"/>
      <c r="E26" s="21">
        <v>329.56</v>
      </c>
      <c r="F26" s="20"/>
      <c r="G26" s="24"/>
      <c r="H26" s="21"/>
      <c r="I26" s="10"/>
      <c r="J26" s="6"/>
      <c r="K26" s="6"/>
    </row>
    <row r="27" spans="1:11" ht="11.25">
      <c r="A27" s="1" t="s">
        <v>240</v>
      </c>
      <c r="B27" s="6">
        <v>0</v>
      </c>
      <c r="C27" s="20"/>
      <c r="D27" s="20"/>
      <c r="E27" s="6">
        <v>135</v>
      </c>
      <c r="F27" s="20"/>
      <c r="G27" s="24"/>
      <c r="H27" s="21"/>
      <c r="I27" s="10"/>
      <c r="J27" s="6"/>
      <c r="K27" s="6"/>
    </row>
    <row r="28" spans="1:11" ht="11.25">
      <c r="A28" s="1" t="s">
        <v>300</v>
      </c>
      <c r="B28" s="21">
        <v>0</v>
      </c>
      <c r="C28" s="20"/>
      <c r="D28" s="20"/>
      <c r="E28" s="21">
        <v>125</v>
      </c>
      <c r="F28" s="20"/>
      <c r="G28" s="24"/>
      <c r="H28" s="21"/>
      <c r="I28" s="10"/>
      <c r="J28" s="6"/>
      <c r="K28" s="6"/>
    </row>
    <row r="29" spans="1:11" ht="11.25">
      <c r="A29" s="1" t="s">
        <v>271</v>
      </c>
      <c r="B29" s="21">
        <v>0</v>
      </c>
      <c r="C29" s="20"/>
      <c r="D29" s="20"/>
      <c r="E29" s="21">
        <v>0</v>
      </c>
      <c r="F29" s="20"/>
      <c r="G29" s="24"/>
      <c r="H29" s="21">
        <v>0</v>
      </c>
      <c r="I29" s="10"/>
      <c r="J29" s="6"/>
      <c r="K29" s="6"/>
    </row>
    <row r="30" spans="1:11" ht="11.25">
      <c r="A30" s="18" t="s">
        <v>272</v>
      </c>
      <c r="B30" s="32">
        <f>SUM(B21:B29)</f>
        <v>1830.05</v>
      </c>
      <c r="C30" s="20"/>
      <c r="D30" s="20"/>
      <c r="E30" s="32">
        <f>SUM(E21:E29)</f>
        <v>14243.13</v>
      </c>
      <c r="F30" s="20"/>
      <c r="G30" s="24"/>
      <c r="H30" s="32">
        <f>SUM(H21:H29)</f>
        <v>0</v>
      </c>
      <c r="I30" s="10"/>
      <c r="J30" s="6"/>
      <c r="K30" s="6"/>
    </row>
    <row r="31" spans="2:11" ht="11.25">
      <c r="B31" s="21"/>
      <c r="C31" s="20"/>
      <c r="D31" s="20"/>
      <c r="E31" s="21"/>
      <c r="F31" s="20"/>
      <c r="G31" s="24"/>
      <c r="H31" s="21"/>
      <c r="I31" s="10"/>
      <c r="J31" s="6"/>
      <c r="K31" s="6"/>
    </row>
    <row r="32" spans="1:10" ht="11.25">
      <c r="A32" s="18" t="s">
        <v>274</v>
      </c>
      <c r="B32" s="22"/>
      <c r="C32" s="33">
        <f>SUM(B18+B30)</f>
        <v>2178.05</v>
      </c>
      <c r="D32" s="33"/>
      <c r="E32" s="22"/>
      <c r="F32" s="33">
        <f>SUM(E18+E30)</f>
        <v>26955.839999999997</v>
      </c>
      <c r="G32" s="37"/>
      <c r="H32" s="69"/>
      <c r="I32" s="10"/>
      <c r="J32" s="26"/>
    </row>
    <row r="33" spans="1:10" ht="11.25">
      <c r="A33" s="7"/>
      <c r="B33" s="21"/>
      <c r="C33" s="20"/>
      <c r="D33" s="14"/>
      <c r="E33" s="21"/>
      <c r="F33" s="20"/>
      <c r="H33" s="39"/>
      <c r="I33" s="10"/>
      <c r="J33" s="24"/>
    </row>
    <row r="34" spans="1:10" ht="11.25">
      <c r="A34" s="17" t="s">
        <v>8</v>
      </c>
      <c r="B34" s="21"/>
      <c r="C34" s="20">
        <f>SUM(C11-C32)</f>
        <v>-2178.05</v>
      </c>
      <c r="D34" s="14"/>
      <c r="E34" s="21"/>
      <c r="F34" s="20">
        <f>SUM(F11-F32)</f>
        <v>855.1600000000035</v>
      </c>
      <c r="H34" s="39"/>
      <c r="I34" s="10"/>
      <c r="J34" s="24"/>
    </row>
    <row r="35" spans="1:10" ht="11.25">
      <c r="A35" s="7"/>
      <c r="B35" s="21"/>
      <c r="C35" s="20"/>
      <c r="D35" s="14"/>
      <c r="E35" s="21"/>
      <c r="F35" s="20"/>
      <c r="H35" s="39"/>
      <c r="I35" s="10"/>
      <c r="J35" s="24"/>
    </row>
    <row r="36" spans="1:9" ht="11.25">
      <c r="A36" s="17" t="s">
        <v>6</v>
      </c>
      <c r="B36" s="21"/>
      <c r="C36" s="20">
        <f>SUM(C6+C34)</f>
        <v>673.6699999999996</v>
      </c>
      <c r="D36" s="14"/>
      <c r="E36" s="21"/>
      <c r="F36" s="20">
        <f>SUM(F6+F34)</f>
        <v>673.6700000000035</v>
      </c>
      <c r="H36" s="39"/>
      <c r="I36" s="10"/>
    </row>
    <row r="37" spans="1:9" ht="11.25">
      <c r="A37" s="17"/>
      <c r="B37" s="26"/>
      <c r="C37" s="20"/>
      <c r="D37" s="14"/>
      <c r="E37" s="26"/>
      <c r="F37" s="20"/>
      <c r="H37" s="26"/>
      <c r="I37" s="26"/>
    </row>
    <row r="38" spans="1:10" ht="11.25">
      <c r="A38" s="5" t="s">
        <v>9</v>
      </c>
      <c r="B38" s="6"/>
      <c r="C38" s="14"/>
      <c r="D38" s="14"/>
      <c r="E38" s="6"/>
      <c r="F38" s="6"/>
      <c r="J38" s="24"/>
    </row>
    <row r="39" spans="1:10" ht="11.25">
      <c r="A39" s="17"/>
      <c r="B39" s="8" t="s">
        <v>314</v>
      </c>
      <c r="C39" s="14"/>
      <c r="D39" s="14"/>
      <c r="E39" s="8" t="s">
        <v>316</v>
      </c>
      <c r="F39" s="14"/>
      <c r="G39" s="18"/>
      <c r="H39" s="25" t="s">
        <v>4</v>
      </c>
      <c r="I39" s="14"/>
      <c r="J39" s="24"/>
    </row>
    <row r="40" spans="1:10" ht="11.25">
      <c r="A40" s="17"/>
      <c r="B40" s="5"/>
      <c r="C40" s="14"/>
      <c r="D40" s="14"/>
      <c r="E40" s="5"/>
      <c r="F40" s="14"/>
      <c r="G40" s="18"/>
      <c r="H40" s="25"/>
      <c r="I40" s="14"/>
      <c r="J40" s="24"/>
    </row>
    <row r="41" spans="1:10" ht="11.25">
      <c r="A41" s="17" t="s">
        <v>5</v>
      </c>
      <c r="B41" s="30"/>
      <c r="C41" s="14">
        <v>24139.48</v>
      </c>
      <c r="D41" s="14"/>
      <c r="E41" s="30"/>
      <c r="F41" s="14">
        <v>31814.15</v>
      </c>
      <c r="G41" s="18"/>
      <c r="H41" s="31"/>
      <c r="I41" s="15"/>
      <c r="J41" s="24"/>
    </row>
    <row r="42" spans="1:10" ht="11.25">
      <c r="A42" s="17"/>
      <c r="B42" s="30"/>
      <c r="C42" s="14"/>
      <c r="D42" s="14"/>
      <c r="E42" s="30"/>
      <c r="F42" s="14"/>
      <c r="G42" s="18"/>
      <c r="H42" s="31"/>
      <c r="I42" s="15"/>
      <c r="J42" s="24"/>
    </row>
    <row r="43" spans="1:10" ht="11.25">
      <c r="A43" s="17" t="s">
        <v>0</v>
      </c>
      <c r="B43" s="30"/>
      <c r="C43" s="14"/>
      <c r="D43" s="14"/>
      <c r="E43" s="30"/>
      <c r="F43" s="14"/>
      <c r="G43" s="18"/>
      <c r="H43" s="31"/>
      <c r="I43" s="15"/>
      <c r="J43" s="24"/>
    </row>
    <row r="44" spans="1:12" ht="11.25">
      <c r="A44" s="7" t="s">
        <v>214</v>
      </c>
      <c r="B44" s="21">
        <v>0</v>
      </c>
      <c r="C44" s="14"/>
      <c r="D44" s="14"/>
      <c r="E44" s="21">
        <v>1072.88</v>
      </c>
      <c r="F44" s="14"/>
      <c r="H44" s="21"/>
      <c r="I44" s="10"/>
      <c r="J44" s="21"/>
      <c r="L44" s="21"/>
    </row>
    <row r="45" spans="1:12" ht="11.25">
      <c r="A45" s="7" t="s">
        <v>52</v>
      </c>
      <c r="B45" s="21">
        <v>0</v>
      </c>
      <c r="C45" s="14"/>
      <c r="D45" s="14"/>
      <c r="E45" s="21">
        <v>1300</v>
      </c>
      <c r="F45" s="14"/>
      <c r="H45" s="21"/>
      <c r="I45" s="10"/>
      <c r="J45" s="21"/>
      <c r="L45" s="21"/>
    </row>
    <row r="46" spans="1:12" ht="11.25">
      <c r="A46" s="7" t="s">
        <v>41</v>
      </c>
      <c r="B46" s="21">
        <v>0</v>
      </c>
      <c r="C46" s="14"/>
      <c r="D46" s="14"/>
      <c r="E46" s="21">
        <v>470</v>
      </c>
      <c r="F46" s="14"/>
      <c r="H46" s="21"/>
      <c r="I46" s="10"/>
      <c r="J46" s="21"/>
      <c r="L46" s="21"/>
    </row>
    <row r="47" spans="1:12" ht="11.25">
      <c r="A47" s="7" t="s">
        <v>33</v>
      </c>
      <c r="B47" s="21">
        <v>0</v>
      </c>
      <c r="C47" s="14"/>
      <c r="D47" s="14"/>
      <c r="E47" s="21">
        <v>133.5</v>
      </c>
      <c r="F47" s="14"/>
      <c r="H47" s="21"/>
      <c r="I47" s="10"/>
      <c r="J47" s="21"/>
      <c r="L47" s="21"/>
    </row>
    <row r="48" spans="1:12" ht="11.25">
      <c r="A48" s="7" t="s">
        <v>36</v>
      </c>
      <c r="B48" s="21">
        <v>0</v>
      </c>
      <c r="C48" s="14"/>
      <c r="D48" s="14"/>
      <c r="E48" s="21">
        <v>0</v>
      </c>
      <c r="F48" s="14"/>
      <c r="H48" s="21"/>
      <c r="I48" s="10"/>
      <c r="J48" s="21"/>
      <c r="L48" s="21"/>
    </row>
    <row r="49" spans="1:12" ht="11.25">
      <c r="A49" s="7" t="s">
        <v>34</v>
      </c>
      <c r="B49" s="21">
        <v>0</v>
      </c>
      <c r="C49" s="14"/>
      <c r="D49" s="14"/>
      <c r="E49" s="21">
        <v>750</v>
      </c>
      <c r="F49" s="14"/>
      <c r="H49" s="21"/>
      <c r="I49" s="10"/>
      <c r="J49" s="21"/>
      <c r="L49" s="21"/>
    </row>
    <row r="50" spans="1:12" ht="11.25">
      <c r="A50" s="7" t="s">
        <v>283</v>
      </c>
      <c r="B50" s="21">
        <v>0</v>
      </c>
      <c r="C50" s="14"/>
      <c r="D50" s="14"/>
      <c r="E50" s="21">
        <v>5368.4</v>
      </c>
      <c r="F50" s="14"/>
      <c r="H50" s="21"/>
      <c r="I50" s="10"/>
      <c r="J50" s="21"/>
      <c r="L50" s="21"/>
    </row>
    <row r="51" spans="1:12" ht="11.25">
      <c r="A51" s="7" t="s">
        <v>57</v>
      </c>
      <c r="B51" s="21">
        <v>0</v>
      </c>
      <c r="C51" s="14"/>
      <c r="D51" s="14"/>
      <c r="E51" s="21">
        <v>250</v>
      </c>
      <c r="F51" s="14"/>
      <c r="H51" s="21"/>
      <c r="I51" s="10"/>
      <c r="J51" s="21"/>
      <c r="L51" s="21"/>
    </row>
    <row r="52" spans="1:12" ht="11.25">
      <c r="A52" s="7" t="s">
        <v>285</v>
      </c>
      <c r="B52" s="21">
        <v>62.5</v>
      </c>
      <c r="C52" s="14"/>
      <c r="D52" s="14"/>
      <c r="E52" s="21">
        <v>137.5</v>
      </c>
      <c r="F52" s="14"/>
      <c r="H52" s="21"/>
      <c r="I52" s="10"/>
      <c r="J52" s="21"/>
      <c r="L52" s="21"/>
    </row>
    <row r="53" spans="1:12" ht="11.25">
      <c r="A53" s="7" t="s">
        <v>35</v>
      </c>
      <c r="B53" s="21">
        <v>0</v>
      </c>
      <c r="C53" s="14"/>
      <c r="D53" s="14"/>
      <c r="E53" s="21">
        <v>5418</v>
      </c>
      <c r="F53" s="14"/>
      <c r="H53" s="21"/>
      <c r="I53" s="10"/>
      <c r="J53" s="21"/>
      <c r="L53" s="21"/>
    </row>
    <row r="54" spans="1:12" ht="11.25">
      <c r="A54" s="7" t="s">
        <v>11</v>
      </c>
      <c r="B54" s="21">
        <v>0</v>
      </c>
      <c r="C54" s="14"/>
      <c r="D54" s="14"/>
      <c r="E54" s="21">
        <v>340</v>
      </c>
      <c r="F54" s="14"/>
      <c r="H54" s="21"/>
      <c r="I54" s="10"/>
      <c r="J54" s="21"/>
      <c r="L54" s="21"/>
    </row>
    <row r="55" spans="1:12" ht="11.25">
      <c r="A55" s="7" t="s">
        <v>237</v>
      </c>
      <c r="B55" s="21">
        <v>0</v>
      </c>
      <c r="C55" s="14"/>
      <c r="D55" s="14"/>
      <c r="E55" s="21">
        <v>0</v>
      </c>
      <c r="F55" s="14"/>
      <c r="H55" s="21"/>
      <c r="I55" s="10"/>
      <c r="J55" s="21"/>
      <c r="L55" s="21"/>
    </row>
    <row r="56" spans="1:12" ht="11.25">
      <c r="A56" s="7" t="s">
        <v>295</v>
      </c>
      <c r="B56" s="21">
        <v>0</v>
      </c>
      <c r="C56" s="14"/>
      <c r="D56" s="14"/>
      <c r="E56" s="21">
        <v>12597.66</v>
      </c>
      <c r="F56" s="14"/>
      <c r="H56" s="21"/>
      <c r="I56" s="10"/>
      <c r="J56" s="21"/>
      <c r="L56" s="21"/>
    </row>
    <row r="57" spans="1:12" ht="11.25">
      <c r="A57" s="7" t="s">
        <v>257</v>
      </c>
      <c r="B57" s="21">
        <v>0</v>
      </c>
      <c r="C57" s="14"/>
      <c r="D57" s="14"/>
      <c r="E57" s="21">
        <v>0</v>
      </c>
      <c r="F57" s="14"/>
      <c r="H57" s="21"/>
      <c r="I57" s="10"/>
      <c r="J57" s="21"/>
      <c r="L57" s="21"/>
    </row>
    <row r="58" spans="1:12" ht="11.25">
      <c r="A58" s="7" t="s">
        <v>14</v>
      </c>
      <c r="B58" s="21">
        <v>0</v>
      </c>
      <c r="C58" s="14"/>
      <c r="D58" s="14"/>
      <c r="E58" s="21">
        <v>1900</v>
      </c>
      <c r="F58" s="14"/>
      <c r="H58" s="21"/>
      <c r="I58" s="10"/>
      <c r="J58" s="21"/>
      <c r="L58" s="21"/>
    </row>
    <row r="59" spans="1:12" ht="11.25">
      <c r="A59" s="7" t="s">
        <v>282</v>
      </c>
      <c r="B59" s="21">
        <v>4.46</v>
      </c>
      <c r="C59" s="14"/>
      <c r="D59" s="14"/>
      <c r="E59" s="21">
        <v>48.26</v>
      </c>
      <c r="F59" s="14"/>
      <c r="H59" s="21"/>
      <c r="I59" s="10"/>
      <c r="J59" s="21"/>
      <c r="L59" s="21"/>
    </row>
    <row r="60" spans="1:12" ht="11.25">
      <c r="A60" s="7" t="s">
        <v>289</v>
      </c>
      <c r="B60" s="21">
        <v>591.82</v>
      </c>
      <c r="C60" s="14"/>
      <c r="D60" s="14"/>
      <c r="E60" s="21">
        <v>4775.62</v>
      </c>
      <c r="F60" s="14"/>
      <c r="H60" s="21"/>
      <c r="I60" s="10"/>
      <c r="J60" s="21"/>
      <c r="L60" s="21"/>
    </row>
    <row r="61" spans="1:12" ht="11.25">
      <c r="A61" s="19" t="s">
        <v>1</v>
      </c>
      <c r="B61" s="21"/>
      <c r="C61" s="14">
        <f>SUM(B44:B60)</f>
        <v>658.7800000000001</v>
      </c>
      <c r="D61" s="20"/>
      <c r="E61" s="21"/>
      <c r="F61" s="14">
        <f>SUM(E44:E60)</f>
        <v>34561.82</v>
      </c>
      <c r="G61" s="24"/>
      <c r="H61" s="21"/>
      <c r="I61" s="15">
        <f>SUM(H44:H54)</f>
        <v>0</v>
      </c>
      <c r="J61" s="21"/>
      <c r="L61" s="21"/>
    </row>
    <row r="62" spans="1:12" ht="11.25">
      <c r="A62" s="19"/>
      <c r="B62" s="21"/>
      <c r="C62" s="14"/>
      <c r="D62" s="20"/>
      <c r="E62" s="21"/>
      <c r="F62" s="14"/>
      <c r="G62" s="24"/>
      <c r="H62" s="21"/>
      <c r="I62" s="15"/>
      <c r="J62" s="21"/>
      <c r="L62" s="21"/>
    </row>
    <row r="63" spans="1:12" ht="11.25">
      <c r="A63" s="19" t="s">
        <v>2</v>
      </c>
      <c r="B63" s="21"/>
      <c r="C63" s="14"/>
      <c r="D63" s="20"/>
      <c r="E63" s="21"/>
      <c r="F63" s="14"/>
      <c r="G63" s="24"/>
      <c r="H63" s="21"/>
      <c r="I63" s="10"/>
      <c r="J63" s="21"/>
      <c r="L63" s="21"/>
    </row>
    <row r="64" spans="1:12" ht="11.25">
      <c r="A64" s="27" t="s">
        <v>290</v>
      </c>
      <c r="B64" s="21">
        <v>0</v>
      </c>
      <c r="C64" s="14"/>
      <c r="D64" s="20"/>
      <c r="E64" s="21">
        <v>750</v>
      </c>
      <c r="F64" s="14"/>
      <c r="G64" s="24"/>
      <c r="H64" s="21"/>
      <c r="I64" s="10"/>
      <c r="J64" s="21"/>
      <c r="L64" s="21"/>
    </row>
    <row r="65" spans="1:12" ht="11.25">
      <c r="A65" s="27" t="s">
        <v>10</v>
      </c>
      <c r="B65" s="21">
        <v>0</v>
      </c>
      <c r="C65" s="14"/>
      <c r="D65" s="20"/>
      <c r="E65" s="21">
        <v>0</v>
      </c>
      <c r="F65" s="14"/>
      <c r="G65" s="24"/>
      <c r="H65" s="21"/>
      <c r="I65" s="10"/>
      <c r="J65" s="21"/>
      <c r="L65" s="21"/>
    </row>
    <row r="66" spans="1:12" ht="11.25">
      <c r="A66" s="27" t="s">
        <v>212</v>
      </c>
      <c r="B66" s="21">
        <v>0</v>
      </c>
      <c r="C66" s="14"/>
      <c r="D66" s="20"/>
      <c r="E66" s="21">
        <v>90.45</v>
      </c>
      <c r="F66" s="14"/>
      <c r="G66" s="24"/>
      <c r="H66" s="21"/>
      <c r="I66" s="10"/>
      <c r="J66" s="21"/>
      <c r="L66" s="21"/>
    </row>
    <row r="67" spans="1:12" ht="11.25">
      <c r="A67" s="27" t="s">
        <v>65</v>
      </c>
      <c r="B67" s="21">
        <v>0</v>
      </c>
      <c r="C67" s="14"/>
      <c r="D67" s="20"/>
      <c r="E67" s="21">
        <v>72.73</v>
      </c>
      <c r="F67" s="14"/>
      <c r="G67" s="24"/>
      <c r="H67" s="21"/>
      <c r="I67" s="10"/>
      <c r="J67" s="21"/>
      <c r="L67" s="21"/>
    </row>
    <row r="68" spans="1:12" ht="11.25">
      <c r="A68" s="27" t="s">
        <v>210</v>
      </c>
      <c r="B68" s="21">
        <v>13</v>
      </c>
      <c r="C68" s="14"/>
      <c r="D68" s="20"/>
      <c r="E68" s="21">
        <v>13</v>
      </c>
      <c r="F68" s="14"/>
      <c r="G68" s="24"/>
      <c r="H68" s="21"/>
      <c r="I68" s="10"/>
      <c r="J68" s="21"/>
      <c r="L68" s="21"/>
    </row>
    <row r="69" spans="1:12" ht="11.25">
      <c r="A69" s="27" t="s">
        <v>246</v>
      </c>
      <c r="B69" s="21">
        <v>238.16</v>
      </c>
      <c r="C69" s="14"/>
      <c r="D69" s="20"/>
      <c r="E69" s="21">
        <v>448.59</v>
      </c>
      <c r="F69" s="14"/>
      <c r="G69" s="24"/>
      <c r="H69" s="21"/>
      <c r="I69" s="10"/>
      <c r="L69" s="21"/>
    </row>
    <row r="70" spans="1:12" ht="11.25">
      <c r="A70" s="27" t="s">
        <v>247</v>
      </c>
      <c r="B70" s="21">
        <v>250.03</v>
      </c>
      <c r="C70" s="14"/>
      <c r="D70" s="20"/>
      <c r="E70" s="21">
        <v>2069.48</v>
      </c>
      <c r="F70" s="14"/>
      <c r="G70" s="24"/>
      <c r="H70" s="21"/>
      <c r="I70" s="10"/>
      <c r="J70" s="21"/>
      <c r="L70" s="21"/>
    </row>
    <row r="71" spans="1:12" ht="11.25">
      <c r="A71" s="27" t="s">
        <v>248</v>
      </c>
      <c r="B71" s="21">
        <v>397.68</v>
      </c>
      <c r="C71" s="14"/>
      <c r="D71" s="20"/>
      <c r="E71" s="21">
        <v>1163.57</v>
      </c>
      <c r="F71" s="14"/>
      <c r="G71" s="24"/>
      <c r="H71" s="21"/>
      <c r="I71" s="10"/>
      <c r="J71" s="21"/>
      <c r="L71" s="21"/>
    </row>
    <row r="72" spans="1:12" ht="11.25">
      <c r="A72" s="27" t="s">
        <v>302</v>
      </c>
      <c r="B72" s="21">
        <v>2385.14</v>
      </c>
      <c r="C72" s="14"/>
      <c r="D72" s="20"/>
      <c r="E72" s="21">
        <v>21776.04</v>
      </c>
      <c r="F72" s="14"/>
      <c r="G72" s="24"/>
      <c r="H72" s="21"/>
      <c r="I72" s="10"/>
      <c r="J72" s="21"/>
      <c r="L72" s="21"/>
    </row>
    <row r="73" spans="1:12" ht="11.25">
      <c r="A73" s="27" t="s">
        <v>87</v>
      </c>
      <c r="B73" s="21">
        <v>0</v>
      </c>
      <c r="C73" s="14"/>
      <c r="D73" s="20"/>
      <c r="E73" s="21">
        <v>474.15</v>
      </c>
      <c r="F73" s="14"/>
      <c r="G73" s="24"/>
      <c r="H73" s="21"/>
      <c r="I73" s="10"/>
      <c r="J73" s="21"/>
      <c r="L73" s="21"/>
    </row>
    <row r="74" spans="1:12" ht="11.25">
      <c r="A74" s="27" t="s">
        <v>262</v>
      </c>
      <c r="B74" s="21">
        <v>0</v>
      </c>
      <c r="C74" s="14"/>
      <c r="D74" s="20"/>
      <c r="E74" s="21">
        <v>25</v>
      </c>
      <c r="F74" s="14"/>
      <c r="G74" s="24"/>
      <c r="H74" s="21"/>
      <c r="I74" s="10"/>
      <c r="J74" s="21"/>
      <c r="L74" s="21"/>
    </row>
    <row r="75" spans="1:12" ht="11.25">
      <c r="A75" s="27" t="s">
        <v>294</v>
      </c>
      <c r="B75" s="21">
        <v>0</v>
      </c>
      <c r="C75" s="14"/>
      <c r="D75" s="20"/>
      <c r="E75" s="21">
        <v>3800</v>
      </c>
      <c r="F75" s="14"/>
      <c r="G75" s="24"/>
      <c r="H75" s="21"/>
      <c r="I75" s="10"/>
      <c r="J75" s="21"/>
      <c r="L75" s="21"/>
    </row>
    <row r="76" spans="1:12" ht="11.25">
      <c r="A76" s="27" t="s">
        <v>310</v>
      </c>
      <c r="B76" s="21">
        <v>0</v>
      </c>
      <c r="C76" s="14"/>
      <c r="D76" s="20"/>
      <c r="E76" s="21">
        <v>12010.23</v>
      </c>
      <c r="F76" s="14"/>
      <c r="G76" s="24"/>
      <c r="H76" s="21"/>
      <c r="I76" s="10"/>
      <c r="J76" s="21"/>
      <c r="L76" s="21"/>
    </row>
    <row r="77" spans="1:12" ht="11.25">
      <c r="A77" s="27" t="s">
        <v>28</v>
      </c>
      <c r="B77" s="21">
        <v>197</v>
      </c>
      <c r="C77" s="14"/>
      <c r="D77" s="20"/>
      <c r="E77" s="21">
        <v>2365.48</v>
      </c>
      <c r="F77" s="14"/>
      <c r="G77" s="24"/>
      <c r="H77" s="21"/>
      <c r="I77" s="10"/>
      <c r="J77" s="21"/>
      <c r="L77" s="21"/>
    </row>
    <row r="78" spans="1:12" ht="11.25">
      <c r="A78" s="19" t="s">
        <v>1</v>
      </c>
      <c r="B78" s="21"/>
      <c r="C78" s="14">
        <f>SUM(B64:B77)</f>
        <v>3481.0099999999998</v>
      </c>
      <c r="D78" s="20"/>
      <c r="E78" s="21"/>
      <c r="F78" s="14">
        <f>SUM(E64:E77)</f>
        <v>45058.72000000001</v>
      </c>
      <c r="G78" s="24"/>
      <c r="H78" s="21"/>
      <c r="I78" s="15">
        <f>SUM(H65:H65)</f>
        <v>0</v>
      </c>
      <c r="J78" s="21"/>
      <c r="L78" s="21"/>
    </row>
    <row r="79" spans="1:10" ht="11.25">
      <c r="A79" s="7"/>
      <c r="B79" s="21"/>
      <c r="C79" s="14"/>
      <c r="D79" s="14"/>
      <c r="E79" s="21"/>
      <c r="F79" s="14"/>
      <c r="H79" s="21"/>
      <c r="I79" s="10"/>
      <c r="J79" s="26"/>
    </row>
    <row r="80" spans="1:10" ht="11.25">
      <c r="A80" s="17" t="s">
        <v>8</v>
      </c>
      <c r="B80" s="21"/>
      <c r="C80" s="14">
        <f>SUM(C61-C78)</f>
        <v>-2822.2299999999996</v>
      </c>
      <c r="D80" s="14"/>
      <c r="E80" s="21"/>
      <c r="F80" s="14">
        <f>SUM(F61-F78)</f>
        <v>-10496.900000000009</v>
      </c>
      <c r="H80" s="21"/>
      <c r="I80" s="10"/>
      <c r="J80" s="24"/>
    </row>
    <row r="81" spans="1:10" ht="11.25">
      <c r="A81" s="7"/>
      <c r="B81" s="21"/>
      <c r="C81" s="14"/>
      <c r="D81" s="14"/>
      <c r="E81" s="21"/>
      <c r="F81" s="14"/>
      <c r="H81" s="21"/>
      <c r="I81" s="10"/>
      <c r="J81" s="24"/>
    </row>
    <row r="82" spans="1:9" ht="11.25">
      <c r="A82" s="17" t="s">
        <v>6</v>
      </c>
      <c r="B82" s="21"/>
      <c r="C82" s="14">
        <f>SUM(C41+C80)</f>
        <v>21317.25</v>
      </c>
      <c r="D82" s="14"/>
      <c r="E82" s="21"/>
      <c r="F82" s="14">
        <f>SUM(F41+F80)</f>
        <v>21317.249999999993</v>
      </c>
      <c r="H82" s="21"/>
      <c r="I82" s="10"/>
    </row>
    <row r="83" spans="1:8" ht="11.25">
      <c r="A83" s="17"/>
      <c r="B83" s="26"/>
      <c r="C83" s="14"/>
      <c r="D83" s="14"/>
      <c r="E83" s="26"/>
      <c r="F83" s="14"/>
      <c r="H83" s="26"/>
    </row>
    <row r="84" spans="1:6" ht="11.25">
      <c r="A84" s="5" t="s">
        <v>45</v>
      </c>
      <c r="B84" s="6"/>
      <c r="C84" s="14"/>
      <c r="D84" s="14"/>
      <c r="E84" s="6"/>
      <c r="F84" s="14"/>
    </row>
    <row r="85" spans="1:6" ht="11.25">
      <c r="A85" s="17"/>
      <c r="B85" s="8" t="s">
        <v>314</v>
      </c>
      <c r="C85" s="14"/>
      <c r="D85" s="14"/>
      <c r="E85" s="8" t="s">
        <v>316</v>
      </c>
      <c r="F85" s="14"/>
    </row>
    <row r="86" spans="1:6" ht="11.25">
      <c r="A86" s="17"/>
      <c r="B86" s="8"/>
      <c r="C86" s="14"/>
      <c r="D86" s="14"/>
      <c r="E86" s="8"/>
      <c r="F86" s="14"/>
    </row>
    <row r="87" spans="1:7" ht="11.25">
      <c r="A87" s="17" t="s">
        <v>5</v>
      </c>
      <c r="B87" s="21"/>
      <c r="C87" s="20">
        <v>1034.21</v>
      </c>
      <c r="D87" s="14"/>
      <c r="E87" s="21"/>
      <c r="F87" s="20">
        <v>2727.43</v>
      </c>
      <c r="G87" s="11"/>
    </row>
    <row r="88" spans="1:7" ht="11.25">
      <c r="A88" s="17"/>
      <c r="B88" s="21"/>
      <c r="C88" s="14"/>
      <c r="D88" s="14"/>
      <c r="E88" s="21"/>
      <c r="F88" s="14"/>
      <c r="G88" s="11"/>
    </row>
    <row r="89" spans="1:7" ht="11.25">
      <c r="A89" s="17" t="s">
        <v>0</v>
      </c>
      <c r="B89" s="21"/>
      <c r="C89" s="14"/>
      <c r="D89" s="14"/>
      <c r="E89" s="21"/>
      <c r="F89" s="14"/>
      <c r="G89" s="11"/>
    </row>
    <row r="90" spans="1:7" ht="11.25">
      <c r="A90" s="7" t="s">
        <v>91</v>
      </c>
      <c r="B90" s="21">
        <v>0</v>
      </c>
      <c r="C90" s="14"/>
      <c r="D90" s="14"/>
      <c r="E90" s="21">
        <v>0</v>
      </c>
      <c r="F90" s="14"/>
      <c r="G90" s="11"/>
    </row>
    <row r="91" spans="1:7" ht="11.25">
      <c r="A91" s="7" t="s">
        <v>225</v>
      </c>
      <c r="B91" s="21">
        <v>0</v>
      </c>
      <c r="C91" s="14"/>
      <c r="D91" s="14"/>
      <c r="E91" s="21">
        <v>0</v>
      </c>
      <c r="F91" s="14"/>
      <c r="G91" s="11"/>
    </row>
    <row r="92" spans="1:7" ht="11.25">
      <c r="A92" s="7" t="s">
        <v>53</v>
      </c>
      <c r="B92" s="21">
        <v>0</v>
      </c>
      <c r="C92" s="14"/>
      <c r="D92" s="14"/>
      <c r="E92" s="21">
        <v>0</v>
      </c>
      <c r="F92" s="14"/>
      <c r="G92" s="11"/>
    </row>
    <row r="93" spans="1:7" ht="11.25">
      <c r="A93" s="7" t="s">
        <v>249</v>
      </c>
      <c r="B93" s="21">
        <v>0</v>
      </c>
      <c r="C93" s="14"/>
      <c r="D93" s="14"/>
      <c r="E93" s="21">
        <v>0</v>
      </c>
      <c r="F93" s="14"/>
      <c r="G93" s="11"/>
    </row>
    <row r="94" spans="1:7" ht="11.25">
      <c r="A94" s="17" t="s">
        <v>1</v>
      </c>
      <c r="B94" s="22"/>
      <c r="C94" s="14">
        <f>SUM(B90:B93)</f>
        <v>0</v>
      </c>
      <c r="D94" s="14"/>
      <c r="E94" s="22"/>
      <c r="F94" s="14">
        <f>SUM(E90:E93)</f>
        <v>0</v>
      </c>
      <c r="G94" s="11"/>
    </row>
    <row r="95" spans="1:7" ht="11.25">
      <c r="A95" s="17"/>
      <c r="B95" s="21"/>
      <c r="C95" s="14"/>
      <c r="D95" s="14"/>
      <c r="E95" s="21"/>
      <c r="F95" s="14"/>
      <c r="G95" s="11"/>
    </row>
    <row r="96" spans="1:7" ht="11.25">
      <c r="A96" s="19" t="s">
        <v>2</v>
      </c>
      <c r="B96" s="21"/>
      <c r="C96" s="14"/>
      <c r="D96" s="14"/>
      <c r="E96" s="21"/>
      <c r="F96" s="14"/>
      <c r="G96" s="11"/>
    </row>
    <row r="97" spans="1:7" ht="11.25">
      <c r="A97" s="7" t="s">
        <v>56</v>
      </c>
      <c r="B97" s="21">
        <v>0</v>
      </c>
      <c r="C97" s="14"/>
      <c r="D97" s="14"/>
      <c r="E97" s="21">
        <v>0</v>
      </c>
      <c r="F97" s="14"/>
      <c r="G97" s="11"/>
    </row>
    <row r="98" spans="1:7" ht="11.25">
      <c r="A98" s="7" t="s">
        <v>232</v>
      </c>
      <c r="B98" s="21">
        <v>141.87</v>
      </c>
      <c r="C98" s="14"/>
      <c r="D98" s="14"/>
      <c r="E98" s="21">
        <v>240.24</v>
      </c>
      <c r="F98" s="14"/>
      <c r="G98" s="11"/>
    </row>
    <row r="99" spans="1:7" ht="11.25">
      <c r="A99" s="7" t="s">
        <v>46</v>
      </c>
      <c r="B99" s="21">
        <v>0</v>
      </c>
      <c r="C99" s="20"/>
      <c r="D99" s="15"/>
      <c r="E99" s="21">
        <v>453.48</v>
      </c>
      <c r="F99" s="14"/>
      <c r="G99" s="11"/>
    </row>
    <row r="100" spans="1:7" ht="11.25">
      <c r="A100" s="7" t="s">
        <v>47</v>
      </c>
      <c r="B100" s="21">
        <v>20.87</v>
      </c>
      <c r="C100" s="20"/>
      <c r="D100" s="15"/>
      <c r="E100" s="21">
        <v>125.25</v>
      </c>
      <c r="F100" s="14"/>
      <c r="G100" s="11"/>
    </row>
    <row r="101" spans="1:7" ht="11.25">
      <c r="A101" s="7" t="s">
        <v>48</v>
      </c>
      <c r="B101" s="21">
        <v>0</v>
      </c>
      <c r="C101" s="20"/>
      <c r="D101" s="15"/>
      <c r="E101" s="21">
        <v>839</v>
      </c>
      <c r="F101" s="14"/>
      <c r="G101" s="11"/>
    </row>
    <row r="102" spans="1:7" ht="11.25">
      <c r="A102" s="7" t="s">
        <v>317</v>
      </c>
      <c r="B102" s="21">
        <v>208.32</v>
      </c>
      <c r="C102" s="20"/>
      <c r="D102" s="15"/>
      <c r="E102" s="21">
        <v>208.32</v>
      </c>
      <c r="F102" s="14"/>
      <c r="G102" s="11"/>
    </row>
    <row r="103" spans="1:7" ht="11.25">
      <c r="A103" s="7" t="s">
        <v>278</v>
      </c>
      <c r="B103" s="22">
        <v>0</v>
      </c>
      <c r="C103" s="20"/>
      <c r="D103" s="15"/>
      <c r="E103" s="22">
        <v>197.99</v>
      </c>
      <c r="F103" s="14"/>
      <c r="G103" s="11"/>
    </row>
    <row r="104" spans="1:8" ht="11.25">
      <c r="A104" s="17" t="s">
        <v>39</v>
      </c>
      <c r="B104" s="21"/>
      <c r="C104" s="20">
        <f>SUM(B97:B103)</f>
        <v>371.06</v>
      </c>
      <c r="D104" s="15"/>
      <c r="E104" s="26"/>
      <c r="F104" s="14">
        <f>SUM(E97:E103)</f>
        <v>2064.2799999999997</v>
      </c>
      <c r="G104" s="11"/>
      <c r="H104" s="26"/>
    </row>
    <row r="105" spans="1:8" ht="11.25">
      <c r="A105" s="17"/>
      <c r="B105" s="21"/>
      <c r="C105" s="20"/>
      <c r="D105" s="15"/>
      <c r="E105" s="26"/>
      <c r="F105" s="14"/>
      <c r="G105" s="11"/>
      <c r="H105" s="26"/>
    </row>
    <row r="106" spans="1:8" ht="11.25">
      <c r="A106" s="17" t="s">
        <v>49</v>
      </c>
      <c r="B106" s="21"/>
      <c r="C106" s="20">
        <f>SUM(C94-C104)</f>
        <v>-371.06</v>
      </c>
      <c r="D106" s="15"/>
      <c r="E106" s="26"/>
      <c r="F106" s="14">
        <f>SUM(F94-F104)</f>
        <v>-2064.2799999999997</v>
      </c>
      <c r="G106" s="11"/>
      <c r="H106" s="26"/>
    </row>
    <row r="107" spans="1:8" ht="11.25">
      <c r="A107" s="17"/>
      <c r="B107" s="21"/>
      <c r="C107" s="20"/>
      <c r="D107" s="15"/>
      <c r="E107" s="26"/>
      <c r="F107" s="14"/>
      <c r="G107" s="11"/>
      <c r="H107" s="26"/>
    </row>
    <row r="108" spans="1:8" ht="11.25">
      <c r="A108" s="17" t="s">
        <v>50</v>
      </c>
      <c r="B108" s="21"/>
      <c r="C108" s="20">
        <f>SUM(C87,C106)</f>
        <v>663.1500000000001</v>
      </c>
      <c r="D108" s="15"/>
      <c r="E108" s="26"/>
      <c r="F108" s="14">
        <f>SUM(F87,F106)</f>
        <v>663.1500000000001</v>
      </c>
      <c r="G108" s="11"/>
      <c r="H108" s="20"/>
    </row>
    <row r="109" spans="1:8" ht="11.25">
      <c r="A109" s="17"/>
      <c r="B109" s="26"/>
      <c r="C109" s="20"/>
      <c r="D109" s="20"/>
      <c r="E109" s="26"/>
      <c r="F109" s="14"/>
      <c r="G109" s="24"/>
      <c r="H109" s="26"/>
    </row>
    <row r="110" spans="1:6" ht="11.25">
      <c r="A110" s="5" t="s">
        <v>84</v>
      </c>
      <c r="B110" s="6"/>
      <c r="C110" s="14"/>
      <c r="D110" s="14"/>
      <c r="E110" s="6"/>
      <c r="F110" s="14"/>
    </row>
    <row r="111" spans="1:8" ht="11.25">
      <c r="A111" s="17"/>
      <c r="B111" s="8" t="s">
        <v>314</v>
      </c>
      <c r="C111" s="14"/>
      <c r="D111" s="14"/>
      <c r="E111" s="8" t="s">
        <v>318</v>
      </c>
      <c r="F111" s="14"/>
      <c r="H111" s="8" t="s">
        <v>4</v>
      </c>
    </row>
    <row r="112" spans="1:6" ht="11.25">
      <c r="A112" s="17"/>
      <c r="B112" s="8"/>
      <c r="C112" s="14"/>
      <c r="D112" s="14"/>
      <c r="E112" s="8"/>
      <c r="F112" s="14"/>
    </row>
    <row r="113" spans="1:7" ht="11.25">
      <c r="A113" s="17" t="s">
        <v>5</v>
      </c>
      <c r="B113" s="21"/>
      <c r="C113" s="14">
        <v>-2965.87</v>
      </c>
      <c r="D113" s="14"/>
      <c r="E113" s="21"/>
      <c r="F113" s="14">
        <v>0</v>
      </c>
      <c r="G113" s="11"/>
    </row>
    <row r="114" spans="1:7" ht="11.25">
      <c r="A114" s="17"/>
      <c r="B114" s="21"/>
      <c r="C114" s="14"/>
      <c r="D114" s="14"/>
      <c r="E114" s="21"/>
      <c r="F114" s="14"/>
      <c r="G114" s="11"/>
    </row>
    <row r="115" spans="1:7" ht="11.25">
      <c r="A115" s="17" t="s">
        <v>0</v>
      </c>
      <c r="B115" s="21"/>
      <c r="C115" s="14"/>
      <c r="D115" s="14"/>
      <c r="E115" s="21"/>
      <c r="F115" s="14"/>
      <c r="G115" s="11"/>
    </row>
    <row r="116" spans="1:7" ht="11.25">
      <c r="A116" s="7" t="s">
        <v>289</v>
      </c>
      <c r="B116" s="21">
        <v>558.32</v>
      </c>
      <c r="C116" s="14"/>
      <c r="D116" s="14"/>
      <c r="E116" s="21">
        <v>3318.08</v>
      </c>
      <c r="F116" s="14"/>
      <c r="G116" s="11"/>
    </row>
    <row r="117" spans="1:7" ht="11.25">
      <c r="A117" s="7" t="s">
        <v>14</v>
      </c>
      <c r="B117" s="22">
        <v>0</v>
      </c>
      <c r="C117" s="14"/>
      <c r="D117" s="14"/>
      <c r="E117" s="22">
        <v>21545</v>
      </c>
      <c r="F117" s="14"/>
      <c r="G117" s="11"/>
    </row>
    <row r="118" spans="1:7" ht="11.25">
      <c r="A118" s="17" t="s">
        <v>1</v>
      </c>
      <c r="B118" s="22"/>
      <c r="C118" s="14">
        <f>SUM(B116:B117)</f>
        <v>558.32</v>
      </c>
      <c r="D118" s="14"/>
      <c r="E118" s="22"/>
      <c r="F118" s="14">
        <f>SUM(E116:E117)</f>
        <v>24863.08</v>
      </c>
      <c r="G118" s="11"/>
    </row>
    <row r="119" spans="1:7" ht="11.25">
      <c r="A119" s="17"/>
      <c r="B119" s="21"/>
      <c r="C119" s="14"/>
      <c r="D119" s="14"/>
      <c r="E119" s="21"/>
      <c r="F119" s="14"/>
      <c r="G119" s="11"/>
    </row>
    <row r="120" spans="1:7" ht="11.25">
      <c r="A120" s="19" t="s">
        <v>2</v>
      </c>
      <c r="B120" s="21"/>
      <c r="C120" s="14"/>
      <c r="D120" s="14"/>
      <c r="E120" s="21"/>
      <c r="F120" s="14"/>
      <c r="G120" s="11"/>
    </row>
    <row r="121" spans="1:10" ht="11.25">
      <c r="A121" s="7" t="s">
        <v>311</v>
      </c>
      <c r="B121" s="21">
        <v>107.88</v>
      </c>
      <c r="C121" s="14"/>
      <c r="D121" s="14"/>
      <c r="E121" s="21">
        <v>22535.29</v>
      </c>
      <c r="F121" s="14"/>
      <c r="G121" s="11"/>
      <c r="H121" s="6">
        <v>12500</v>
      </c>
      <c r="J121" s="6"/>
    </row>
    <row r="122" spans="1:10" ht="11.25">
      <c r="A122" s="7" t="s">
        <v>303</v>
      </c>
      <c r="B122" s="21">
        <v>514.19</v>
      </c>
      <c r="C122" s="14"/>
      <c r="D122" s="14"/>
      <c r="E122" s="21">
        <v>3273.95</v>
      </c>
      <c r="F122" s="14"/>
      <c r="G122" s="11"/>
      <c r="J122" s="6"/>
    </row>
    <row r="123" spans="1:10" ht="11.25">
      <c r="A123" s="7" t="s">
        <v>86</v>
      </c>
      <c r="B123" s="21">
        <v>0</v>
      </c>
      <c r="C123" s="20"/>
      <c r="D123" s="15"/>
      <c r="E123" s="21">
        <v>678.76</v>
      </c>
      <c r="F123" s="14"/>
      <c r="G123" s="11"/>
      <c r="H123" s="26">
        <v>750</v>
      </c>
      <c r="J123" s="6"/>
    </row>
    <row r="124" spans="1:10" ht="11.25">
      <c r="A124" s="7" t="s">
        <v>87</v>
      </c>
      <c r="B124" s="21">
        <v>0</v>
      </c>
      <c r="C124" s="20"/>
      <c r="D124" s="15"/>
      <c r="E124" s="21">
        <v>337.95</v>
      </c>
      <c r="F124" s="14"/>
      <c r="G124" s="11"/>
      <c r="H124" s="26">
        <v>1000</v>
      </c>
      <c r="J124" s="6"/>
    </row>
    <row r="125" spans="1:10" ht="11.25">
      <c r="A125" s="7" t="s">
        <v>88</v>
      </c>
      <c r="B125" s="21">
        <v>0</v>
      </c>
      <c r="C125" s="20"/>
      <c r="D125" s="15"/>
      <c r="E125" s="21">
        <v>0</v>
      </c>
      <c r="F125" s="14"/>
      <c r="G125" s="11"/>
      <c r="H125" s="26">
        <v>1000</v>
      </c>
      <c r="J125" s="6"/>
    </row>
    <row r="126" spans="1:10" ht="11.25">
      <c r="A126" s="7" t="s">
        <v>212</v>
      </c>
      <c r="B126" s="21">
        <v>0</v>
      </c>
      <c r="C126" s="20"/>
      <c r="D126" s="15"/>
      <c r="E126" s="21">
        <v>750.64</v>
      </c>
      <c r="F126" s="14"/>
      <c r="G126" s="11"/>
      <c r="H126" s="26">
        <v>500</v>
      </c>
      <c r="J126" s="6"/>
    </row>
    <row r="127" spans="1:10" ht="11.25">
      <c r="A127" s="7" t="s">
        <v>233</v>
      </c>
      <c r="B127" s="21">
        <v>16.17</v>
      </c>
      <c r="C127" s="20"/>
      <c r="D127" s="15"/>
      <c r="E127" s="21">
        <v>332.28</v>
      </c>
      <c r="F127" s="14"/>
      <c r="G127" s="11"/>
      <c r="H127" s="26"/>
      <c r="J127" s="6"/>
    </row>
    <row r="128" spans="1:10" ht="11.25">
      <c r="A128" s="7" t="s">
        <v>89</v>
      </c>
      <c r="B128" s="22">
        <v>0</v>
      </c>
      <c r="C128" s="20"/>
      <c r="D128" s="15"/>
      <c r="E128" s="22">
        <v>0</v>
      </c>
      <c r="F128" s="14"/>
      <c r="G128" s="11"/>
      <c r="H128" s="26">
        <v>1000</v>
      </c>
      <c r="J128" s="6"/>
    </row>
    <row r="129" spans="1:9" ht="11.25">
      <c r="A129" s="17" t="s">
        <v>39</v>
      </c>
      <c r="B129" s="21"/>
      <c r="C129" s="20">
        <f>SUM(B121:B128)</f>
        <v>638.24</v>
      </c>
      <c r="D129" s="15"/>
      <c r="E129" s="26"/>
      <c r="F129" s="14">
        <f>SUM(E121:E128)</f>
        <v>27908.87</v>
      </c>
      <c r="G129" s="11"/>
      <c r="I129" s="20"/>
    </row>
    <row r="130" spans="1:9" ht="11.25">
      <c r="A130" s="17"/>
      <c r="B130" s="21"/>
      <c r="C130" s="20"/>
      <c r="D130" s="15"/>
      <c r="E130" s="26"/>
      <c r="F130" s="14"/>
      <c r="G130" s="11"/>
      <c r="H130" s="26"/>
      <c r="I130" s="1"/>
    </row>
    <row r="131" spans="1:9" ht="11.25">
      <c r="A131" s="17" t="s">
        <v>49</v>
      </c>
      <c r="B131" s="21"/>
      <c r="C131" s="20">
        <f>SUM(C118-C129)</f>
        <v>-79.91999999999996</v>
      </c>
      <c r="D131" s="15"/>
      <c r="E131" s="26"/>
      <c r="F131" s="14">
        <f>SUM(F118-F129)</f>
        <v>-3045.7899999999972</v>
      </c>
      <c r="G131" s="11"/>
      <c r="H131" s="26"/>
      <c r="I131" s="1"/>
    </row>
    <row r="132" spans="1:9" ht="11.25">
      <c r="A132" s="17"/>
      <c r="B132" s="21"/>
      <c r="C132" s="20"/>
      <c r="D132" s="15"/>
      <c r="E132" s="26"/>
      <c r="F132" s="14"/>
      <c r="G132" s="11"/>
      <c r="H132" s="26"/>
      <c r="I132" s="1"/>
    </row>
    <row r="133" spans="1:9" ht="11.25">
      <c r="A133" s="17" t="s">
        <v>50</v>
      </c>
      <c r="B133" s="21"/>
      <c r="C133" s="20">
        <f>SUM(C113,C131)</f>
        <v>-3045.79</v>
      </c>
      <c r="D133" s="15"/>
      <c r="E133" s="26"/>
      <c r="F133" s="14">
        <f>SUM(F113,F131)</f>
        <v>-3045.7899999999972</v>
      </c>
      <c r="G133" s="11"/>
      <c r="H133" s="26"/>
      <c r="I133" s="1"/>
    </row>
    <row r="134" spans="1:9" ht="11.25">
      <c r="A134" s="17"/>
      <c r="B134" s="26"/>
      <c r="C134" s="20"/>
      <c r="D134" s="20"/>
      <c r="E134" s="26"/>
      <c r="F134" s="14"/>
      <c r="G134" s="24"/>
      <c r="H134" s="26"/>
      <c r="I134" s="1"/>
    </row>
    <row r="135" spans="1:9" ht="11.25">
      <c r="A135" s="17"/>
      <c r="B135" s="26"/>
      <c r="C135" s="20"/>
      <c r="D135" s="20"/>
      <c r="E135" s="26"/>
      <c r="F135" s="14"/>
      <c r="G135" s="24"/>
      <c r="H135" s="26"/>
      <c r="I135" s="1"/>
    </row>
    <row r="136" spans="1:9" ht="11.25">
      <c r="A136" s="5" t="s">
        <v>68</v>
      </c>
      <c r="B136" s="6"/>
      <c r="C136" s="14"/>
      <c r="D136" s="14"/>
      <c r="E136" s="6"/>
      <c r="F136" s="14"/>
      <c r="I136" s="1"/>
    </row>
    <row r="137" spans="1:9" ht="11.25">
      <c r="A137" s="17"/>
      <c r="B137" s="8" t="s">
        <v>314</v>
      </c>
      <c r="C137" s="14"/>
      <c r="D137" s="14"/>
      <c r="E137" s="8" t="s">
        <v>318</v>
      </c>
      <c r="F137" s="14"/>
      <c r="H137" s="8" t="s">
        <v>4</v>
      </c>
      <c r="I137" s="1"/>
    </row>
    <row r="138" spans="1:9" ht="11.25">
      <c r="A138" s="17"/>
      <c r="B138" s="8"/>
      <c r="C138" s="14"/>
      <c r="D138" s="14"/>
      <c r="E138" s="8"/>
      <c r="F138" s="14"/>
      <c r="I138" s="1"/>
    </row>
    <row r="139" spans="1:9" ht="11.25">
      <c r="A139" s="17" t="s">
        <v>5</v>
      </c>
      <c r="B139" s="20"/>
      <c r="C139" s="20">
        <v>129153.38</v>
      </c>
      <c r="D139" s="14"/>
      <c r="E139" s="21"/>
      <c r="F139" s="20">
        <v>0</v>
      </c>
      <c r="G139" s="11"/>
      <c r="I139" s="1"/>
    </row>
    <row r="140" spans="1:9" ht="11.25">
      <c r="A140" s="17"/>
      <c r="B140" s="21"/>
      <c r="C140" s="14"/>
      <c r="D140" s="14"/>
      <c r="E140" s="21"/>
      <c r="F140" s="14"/>
      <c r="G140" s="11"/>
      <c r="I140" s="1"/>
    </row>
    <row r="141" spans="1:9" ht="11.25">
      <c r="A141" s="17" t="s">
        <v>0</v>
      </c>
      <c r="B141" s="21"/>
      <c r="C141" s="14"/>
      <c r="D141" s="14"/>
      <c r="E141" s="21"/>
      <c r="F141" s="14"/>
      <c r="G141" s="11"/>
      <c r="I141" s="1"/>
    </row>
    <row r="142" spans="1:10" ht="11.25">
      <c r="A142" s="7" t="s">
        <v>69</v>
      </c>
      <c r="B142" s="21">
        <v>0</v>
      </c>
      <c r="C142" s="14"/>
      <c r="D142" s="14"/>
      <c r="E142" s="21">
        <v>450000</v>
      </c>
      <c r="F142" s="14"/>
      <c r="G142" s="11"/>
      <c r="H142" s="6">
        <v>450000</v>
      </c>
      <c r="J142" s="6"/>
    </row>
    <row r="143" spans="1:10" ht="11.25">
      <c r="A143" s="7" t="s">
        <v>70</v>
      </c>
      <c r="B143" s="21">
        <v>268811</v>
      </c>
      <c r="C143" s="14"/>
      <c r="D143" s="14"/>
      <c r="E143" s="21">
        <v>733083</v>
      </c>
      <c r="F143" s="14"/>
      <c r="G143" s="11"/>
      <c r="H143" s="6">
        <v>1068967</v>
      </c>
      <c r="J143" s="20"/>
    </row>
    <row r="144" spans="1:10" ht="11.25">
      <c r="A144" s="7" t="s">
        <v>14</v>
      </c>
      <c r="B144" s="21">
        <v>10056.81</v>
      </c>
      <c r="C144" s="14"/>
      <c r="D144" s="14"/>
      <c r="E144" s="21">
        <v>137924.06</v>
      </c>
      <c r="F144" s="14"/>
      <c r="G144" s="11"/>
      <c r="H144" s="6">
        <v>244000</v>
      </c>
      <c r="J144" s="6"/>
    </row>
    <row r="145" spans="1:10" ht="11.25">
      <c r="A145" s="7" t="s">
        <v>71</v>
      </c>
      <c r="B145" s="21">
        <v>0</v>
      </c>
      <c r="C145" s="14"/>
      <c r="D145" s="14"/>
      <c r="E145" s="21">
        <v>100000</v>
      </c>
      <c r="F145" s="14"/>
      <c r="G145" s="11"/>
      <c r="H145" s="6">
        <v>100000</v>
      </c>
      <c r="J145" s="6"/>
    </row>
    <row r="146" spans="1:10" ht="11.25">
      <c r="A146" s="7" t="s">
        <v>72</v>
      </c>
      <c r="B146" s="21">
        <v>0</v>
      </c>
      <c r="C146" s="14"/>
      <c r="D146" s="14"/>
      <c r="E146" s="21">
        <v>200000</v>
      </c>
      <c r="F146" s="14"/>
      <c r="G146" s="11"/>
      <c r="H146" s="6">
        <v>200000</v>
      </c>
      <c r="J146" s="6"/>
    </row>
    <row r="147" spans="1:10" ht="11.25">
      <c r="A147" s="7" t="s">
        <v>299</v>
      </c>
      <c r="B147" s="21">
        <v>0</v>
      </c>
      <c r="C147" s="14"/>
      <c r="D147" s="14"/>
      <c r="E147" s="21">
        <v>9398.75</v>
      </c>
      <c r="F147" s="14"/>
      <c r="G147" s="11"/>
      <c r="J147" s="6"/>
    </row>
    <row r="148" spans="1:10" ht="11.25">
      <c r="A148" s="7" t="s">
        <v>244</v>
      </c>
      <c r="B148" s="21">
        <v>0</v>
      </c>
      <c r="C148" s="14"/>
      <c r="D148" s="14"/>
      <c r="E148" s="21">
        <v>20000</v>
      </c>
      <c r="F148" s="14"/>
      <c r="G148" s="11"/>
      <c r="H148" s="6">
        <v>20000</v>
      </c>
      <c r="J148" s="6"/>
    </row>
    <row r="149" spans="1:10" ht="11.25">
      <c r="A149" s="7" t="s">
        <v>238</v>
      </c>
      <c r="B149" s="22">
        <v>0</v>
      </c>
      <c r="C149" s="14"/>
      <c r="D149" s="14"/>
      <c r="E149" s="22">
        <v>15600</v>
      </c>
      <c r="F149" s="14"/>
      <c r="G149" s="11"/>
      <c r="H149" s="6">
        <v>15600</v>
      </c>
      <c r="J149" s="6"/>
    </row>
    <row r="150" spans="1:10" ht="11.25">
      <c r="A150" s="17" t="s">
        <v>1</v>
      </c>
      <c r="B150" s="22"/>
      <c r="C150" s="14">
        <f>SUM(B142:B149)</f>
        <v>278867.81</v>
      </c>
      <c r="D150" s="14"/>
      <c r="E150" s="22"/>
      <c r="F150" s="70">
        <f>SUM(E142:E149)</f>
        <v>1666005.81</v>
      </c>
      <c r="G150" s="11"/>
      <c r="I150" s="14">
        <f>SUM(H142:H149)</f>
        <v>2098567</v>
      </c>
      <c r="J150" s="6"/>
    </row>
    <row r="151" spans="1:10" ht="11.25">
      <c r="A151" s="17"/>
      <c r="B151" s="21"/>
      <c r="C151" s="14"/>
      <c r="D151" s="14"/>
      <c r="E151" s="21"/>
      <c r="F151" s="14"/>
      <c r="G151" s="11"/>
      <c r="J151" s="6"/>
    </row>
    <row r="152" spans="1:10" ht="11.25">
      <c r="A152" s="19" t="s">
        <v>2</v>
      </c>
      <c r="B152" s="21"/>
      <c r="C152" s="14"/>
      <c r="D152" s="14"/>
      <c r="E152" s="21"/>
      <c r="F152" s="14"/>
      <c r="G152" s="11"/>
      <c r="J152" s="6"/>
    </row>
    <row r="153" spans="1:10" ht="11.25">
      <c r="A153" s="27" t="s">
        <v>219</v>
      </c>
      <c r="B153" s="21">
        <v>0</v>
      </c>
      <c r="C153" s="20"/>
      <c r="D153" s="15"/>
      <c r="E153" s="26">
        <v>81123.32</v>
      </c>
      <c r="F153" s="14"/>
      <c r="G153" s="11"/>
      <c r="H153" s="6">
        <v>43210</v>
      </c>
      <c r="J153" s="6"/>
    </row>
    <row r="154" spans="1:10" ht="11.25">
      <c r="A154" s="27" t="s">
        <v>220</v>
      </c>
      <c r="B154" s="21">
        <v>123805.35</v>
      </c>
      <c r="C154" s="14"/>
      <c r="D154" s="14"/>
      <c r="E154" s="21">
        <v>1057403.53</v>
      </c>
      <c r="F154" s="14"/>
      <c r="G154" s="11"/>
      <c r="H154" s="6">
        <v>1710638</v>
      </c>
      <c r="J154" s="6"/>
    </row>
    <row r="155" spans="1:10" ht="11.25">
      <c r="A155" s="27" t="s">
        <v>312</v>
      </c>
      <c r="B155" s="21">
        <v>1147</v>
      </c>
      <c r="C155" s="14"/>
      <c r="D155" s="14"/>
      <c r="E155" s="21">
        <v>4087</v>
      </c>
      <c r="F155" s="14"/>
      <c r="G155" s="11"/>
      <c r="J155" s="6"/>
    </row>
    <row r="156" spans="1:10" ht="11.25">
      <c r="A156" s="27" t="s">
        <v>221</v>
      </c>
      <c r="B156" s="21">
        <v>0</v>
      </c>
      <c r="C156" s="14"/>
      <c r="D156" s="14"/>
      <c r="E156" s="21">
        <v>5256</v>
      </c>
      <c r="F156" s="14"/>
      <c r="G156" s="11"/>
      <c r="H156" s="6">
        <v>6180</v>
      </c>
      <c r="J156" s="6"/>
    </row>
    <row r="157" spans="1:10" ht="11.25">
      <c r="A157" s="27" t="s">
        <v>222</v>
      </c>
      <c r="B157" s="21">
        <v>4629.36</v>
      </c>
      <c r="C157" s="14"/>
      <c r="D157" s="14"/>
      <c r="E157" s="21">
        <v>147508.62</v>
      </c>
      <c r="F157" s="14"/>
      <c r="G157" s="11"/>
      <c r="H157" s="6">
        <v>180078</v>
      </c>
      <c r="J157" s="6"/>
    </row>
    <row r="158" spans="1:10" ht="11.25">
      <c r="A158" s="27" t="s">
        <v>223</v>
      </c>
      <c r="B158" s="21">
        <v>0</v>
      </c>
      <c r="C158" s="14"/>
      <c r="D158" s="14"/>
      <c r="E158" s="21">
        <v>739</v>
      </c>
      <c r="F158" s="14"/>
      <c r="G158" s="11"/>
      <c r="H158" s="6">
        <v>3863</v>
      </c>
      <c r="J158" s="6"/>
    </row>
    <row r="159" spans="1:10" ht="11.25">
      <c r="A159" s="27" t="s">
        <v>213</v>
      </c>
      <c r="B159" s="21">
        <v>9474.78</v>
      </c>
      <c r="C159" s="20"/>
      <c r="D159" s="15"/>
      <c r="E159" s="26">
        <v>100923.64</v>
      </c>
      <c r="F159" s="14"/>
      <c r="G159" s="11"/>
      <c r="H159" s="6">
        <v>155517</v>
      </c>
      <c r="J159" s="6"/>
    </row>
    <row r="160" spans="1:10" ht="11.25">
      <c r="A160" s="17" t="s">
        <v>39</v>
      </c>
      <c r="B160" s="21"/>
      <c r="C160" s="20">
        <f>SUM(B153:B159)</f>
        <v>139056.49000000002</v>
      </c>
      <c r="D160" s="15"/>
      <c r="E160" s="26"/>
      <c r="F160" s="14">
        <f>SUM(E153:E159)</f>
        <v>1397041.11</v>
      </c>
      <c r="G160" s="11"/>
      <c r="H160" s="26"/>
      <c r="I160" s="14">
        <f>SUM(H153:H159)</f>
        <v>2099486</v>
      </c>
      <c r="J160" s="6"/>
    </row>
    <row r="161" spans="1:10" ht="11.25">
      <c r="A161" s="17"/>
      <c r="B161" s="21"/>
      <c r="C161" s="20"/>
      <c r="D161" s="15"/>
      <c r="E161" s="26"/>
      <c r="F161" s="14"/>
      <c r="G161" s="11"/>
      <c r="H161" s="26"/>
      <c r="J161" s="6"/>
    </row>
    <row r="162" spans="1:10" ht="11.25">
      <c r="A162" s="17" t="s">
        <v>49</v>
      </c>
      <c r="B162" s="21"/>
      <c r="C162" s="20">
        <f>SUM(C150-C160)</f>
        <v>139811.31999999998</v>
      </c>
      <c r="D162" s="15"/>
      <c r="E162" s="26"/>
      <c r="F162" s="14">
        <f>SUM(F150-F160)</f>
        <v>268964.69999999995</v>
      </c>
      <c r="G162" s="11"/>
      <c r="H162" s="26"/>
      <c r="J162" s="6"/>
    </row>
    <row r="163" spans="1:8" ht="11.25">
      <c r="A163" s="17"/>
      <c r="B163" s="21"/>
      <c r="C163" s="20"/>
      <c r="D163" s="15"/>
      <c r="E163" s="26"/>
      <c r="F163" s="14"/>
      <c r="G163" s="11"/>
      <c r="H163" s="26"/>
    </row>
    <row r="164" spans="1:8" ht="11.25">
      <c r="A164" s="17" t="s">
        <v>50</v>
      </c>
      <c r="B164" s="21"/>
      <c r="C164" s="20">
        <f>SUM(C139,C162)</f>
        <v>268964.69999999995</v>
      </c>
      <c r="D164" s="15"/>
      <c r="E164" s="26"/>
      <c r="F164" s="14">
        <f>SUM(F139,F162)</f>
        <v>268964.69999999995</v>
      </c>
      <c r="G164" s="11"/>
      <c r="H164" s="26"/>
    </row>
    <row r="165" spans="1:8" ht="11.25">
      <c r="A165" s="17"/>
      <c r="B165" s="26"/>
      <c r="C165" s="20"/>
      <c r="D165" s="20"/>
      <c r="E165" s="26"/>
      <c r="F165" s="14"/>
      <c r="G165" s="24"/>
      <c r="H165" s="26"/>
    </row>
    <row r="166" spans="1:6" ht="11.25">
      <c r="A166" s="5" t="s">
        <v>73</v>
      </c>
      <c r="B166" s="6"/>
      <c r="C166" s="14"/>
      <c r="D166" s="14"/>
      <c r="E166" s="6"/>
      <c r="F166" s="14"/>
    </row>
    <row r="167" spans="1:8" ht="11.25">
      <c r="A167" s="17"/>
      <c r="B167" s="8" t="s">
        <v>314</v>
      </c>
      <c r="C167" s="14"/>
      <c r="D167" s="14"/>
      <c r="E167" s="8" t="s">
        <v>318</v>
      </c>
      <c r="F167" s="14"/>
      <c r="H167" s="25" t="s">
        <v>4</v>
      </c>
    </row>
    <row r="168" spans="1:6" ht="11.25">
      <c r="A168" s="17"/>
      <c r="B168" s="8"/>
      <c r="C168" s="14"/>
      <c r="D168" s="14"/>
      <c r="E168" s="8"/>
      <c r="F168" s="14"/>
    </row>
    <row r="169" spans="1:7" ht="11.25">
      <c r="A169" s="17" t="s">
        <v>5</v>
      </c>
      <c r="B169" s="21"/>
      <c r="C169" s="20">
        <v>18570</v>
      </c>
      <c r="D169" s="14"/>
      <c r="E169" s="21"/>
      <c r="F169" s="20">
        <v>0</v>
      </c>
      <c r="G169" s="11"/>
    </row>
    <row r="170" spans="1:7" ht="11.25">
      <c r="A170" s="17"/>
      <c r="B170" s="21"/>
      <c r="C170" s="14"/>
      <c r="D170" s="14"/>
      <c r="E170" s="21"/>
      <c r="F170" s="14"/>
      <c r="G170" s="11"/>
    </row>
    <row r="171" spans="1:7" ht="11.25">
      <c r="A171" s="17" t="s">
        <v>0</v>
      </c>
      <c r="B171" s="21"/>
      <c r="C171" s="14"/>
      <c r="D171" s="14"/>
      <c r="E171" s="21"/>
      <c r="F171" s="14"/>
      <c r="G171" s="11"/>
    </row>
    <row r="172" spans="1:8" ht="11.25">
      <c r="A172" s="7" t="s">
        <v>245</v>
      </c>
      <c r="B172" s="22">
        <v>0</v>
      </c>
      <c r="C172" s="14"/>
      <c r="D172" s="14"/>
      <c r="E172" s="22">
        <v>45000</v>
      </c>
      <c r="F172" s="14"/>
      <c r="G172" s="11"/>
      <c r="H172" s="12">
        <v>90000</v>
      </c>
    </row>
    <row r="173" spans="1:9" ht="11.25">
      <c r="A173" s="17" t="s">
        <v>1</v>
      </c>
      <c r="B173" s="22"/>
      <c r="C173" s="14">
        <f>SUM(B172)</f>
        <v>0</v>
      </c>
      <c r="D173" s="14"/>
      <c r="E173" s="22"/>
      <c r="F173" s="14">
        <f>SUM(E172)</f>
        <v>45000</v>
      </c>
      <c r="G173" s="11"/>
      <c r="I173" s="14">
        <f>SUM(H172)</f>
        <v>90000</v>
      </c>
    </row>
    <row r="174" spans="1:7" ht="11.25">
      <c r="A174" s="17"/>
      <c r="B174" s="21"/>
      <c r="C174" s="14"/>
      <c r="D174" s="14"/>
      <c r="E174" s="21"/>
      <c r="F174" s="14"/>
      <c r="G174" s="11"/>
    </row>
    <row r="175" spans="1:7" ht="11.25">
      <c r="A175" s="19" t="s">
        <v>2</v>
      </c>
      <c r="B175" s="21"/>
      <c r="C175" s="14"/>
      <c r="D175" s="14"/>
      <c r="E175" s="21"/>
      <c r="F175" s="14"/>
      <c r="G175" s="11"/>
    </row>
    <row r="176" spans="1:8" ht="11.25">
      <c r="A176" s="7" t="s">
        <v>74</v>
      </c>
      <c r="B176" s="21">
        <v>0</v>
      </c>
      <c r="C176" s="14"/>
      <c r="D176" s="14"/>
      <c r="E176" s="21">
        <v>3520</v>
      </c>
      <c r="F176" s="14"/>
      <c r="G176" s="11"/>
      <c r="H176" s="6">
        <v>3520</v>
      </c>
    </row>
    <row r="177" spans="1:7" ht="11.25">
      <c r="A177" s="7" t="s">
        <v>291</v>
      </c>
      <c r="B177" s="21">
        <v>0</v>
      </c>
      <c r="C177" s="14"/>
      <c r="D177" s="14"/>
      <c r="E177" s="26">
        <v>1910</v>
      </c>
      <c r="F177" s="14"/>
      <c r="G177" s="11"/>
    </row>
    <row r="178" spans="1:7" ht="11.25">
      <c r="A178" s="7" t="s">
        <v>286</v>
      </c>
      <c r="B178" s="21">
        <v>0</v>
      </c>
      <c r="C178" s="14"/>
      <c r="D178" s="14"/>
      <c r="E178" s="26">
        <v>20000</v>
      </c>
      <c r="F178" s="14"/>
      <c r="G178" s="11"/>
    </row>
    <row r="179" spans="1:8" ht="11.25">
      <c r="A179" s="7" t="s">
        <v>255</v>
      </c>
      <c r="B179" s="22">
        <v>0</v>
      </c>
      <c r="C179" s="14"/>
      <c r="D179" s="14"/>
      <c r="E179" s="34">
        <v>1000</v>
      </c>
      <c r="F179" s="14"/>
      <c r="G179" s="11"/>
      <c r="H179" s="12">
        <v>1000</v>
      </c>
    </row>
    <row r="180" spans="1:8" ht="11.25">
      <c r="A180" s="7"/>
      <c r="B180" s="22"/>
      <c r="C180" s="14"/>
      <c r="D180" s="14"/>
      <c r="E180" s="34"/>
      <c r="F180" s="14"/>
      <c r="G180" s="11"/>
      <c r="H180" s="12"/>
    </row>
    <row r="181" spans="1:9" ht="11.25">
      <c r="A181" s="17"/>
      <c r="B181" s="21"/>
      <c r="C181" s="20">
        <f>SUM(B176:B179)</f>
        <v>0</v>
      </c>
      <c r="D181" s="15"/>
      <c r="E181" s="26"/>
      <c r="F181" s="14">
        <f>SUM(E176:E179)</f>
        <v>26430</v>
      </c>
      <c r="G181" s="11"/>
      <c r="H181" s="26"/>
      <c r="I181" s="14">
        <f>SUM(H176:H179)</f>
        <v>4520</v>
      </c>
    </row>
    <row r="182" spans="1:8" ht="11.25">
      <c r="A182" s="17"/>
      <c r="B182" s="21"/>
      <c r="C182" s="20"/>
      <c r="D182" s="15"/>
      <c r="E182" s="26"/>
      <c r="F182" s="14"/>
      <c r="G182" s="11"/>
      <c r="H182" s="26"/>
    </row>
    <row r="183" spans="1:9" ht="11.25">
      <c r="A183" s="17" t="s">
        <v>49</v>
      </c>
      <c r="B183" s="21"/>
      <c r="C183" s="20">
        <f>SUM(C173-C181)</f>
        <v>0</v>
      </c>
      <c r="D183" s="15"/>
      <c r="E183" s="26"/>
      <c r="F183" s="14">
        <f>SUM(F173-F181)</f>
        <v>18570</v>
      </c>
      <c r="G183" s="11"/>
      <c r="H183" s="26"/>
      <c r="I183" s="14">
        <f>SUM(I173-I181)</f>
        <v>85480</v>
      </c>
    </row>
    <row r="184" spans="1:8" ht="11.25">
      <c r="A184" s="17"/>
      <c r="B184" s="21"/>
      <c r="C184" s="20"/>
      <c r="D184" s="15"/>
      <c r="E184" s="26"/>
      <c r="F184" s="14"/>
      <c r="G184" s="11"/>
      <c r="H184" s="26"/>
    </row>
    <row r="185" spans="1:8" ht="11.25">
      <c r="A185" s="17" t="s">
        <v>50</v>
      </c>
      <c r="B185" s="21"/>
      <c r="C185" s="20">
        <f>SUM(C169,C183)</f>
        <v>18570</v>
      </c>
      <c r="D185" s="15"/>
      <c r="E185" s="26"/>
      <c r="F185" s="14">
        <f>SUM(F169,F183)</f>
        <v>18570</v>
      </c>
      <c r="G185" s="11"/>
      <c r="H185" s="26"/>
    </row>
    <row r="186" spans="1:8" ht="11.25">
      <c r="A186" s="17"/>
      <c r="B186" s="26"/>
      <c r="C186" s="14"/>
      <c r="D186" s="14"/>
      <c r="E186" s="26"/>
      <c r="F186" s="14"/>
      <c r="H186" s="26"/>
    </row>
    <row r="187" spans="1:6" ht="11.25">
      <c r="A187" s="5" t="s">
        <v>29</v>
      </c>
      <c r="B187" s="6"/>
      <c r="C187" s="14"/>
      <c r="D187" s="14"/>
      <c r="E187" s="6"/>
      <c r="F187" s="14"/>
    </row>
    <row r="188" spans="1:8" ht="11.25">
      <c r="A188" s="17"/>
      <c r="B188" s="8" t="s">
        <v>314</v>
      </c>
      <c r="C188" s="14"/>
      <c r="D188" s="14"/>
      <c r="E188" s="8" t="s">
        <v>318</v>
      </c>
      <c r="F188" s="14"/>
      <c r="H188" s="25" t="s">
        <v>4</v>
      </c>
    </row>
    <row r="189" spans="1:6" ht="11.25">
      <c r="A189" s="17"/>
      <c r="B189" s="8"/>
      <c r="C189" s="14"/>
      <c r="D189" s="14"/>
      <c r="E189" s="8"/>
      <c r="F189" s="14"/>
    </row>
    <row r="190" spans="1:9" ht="11.25">
      <c r="A190" s="17" t="s">
        <v>5</v>
      </c>
      <c r="B190" s="21"/>
      <c r="C190" s="14">
        <v>-11865.23</v>
      </c>
      <c r="D190" s="14"/>
      <c r="E190" s="21"/>
      <c r="F190" s="14">
        <v>0</v>
      </c>
      <c r="G190" s="11"/>
      <c r="H190" s="21"/>
      <c r="I190" s="10"/>
    </row>
    <row r="191" spans="1:9" ht="11.25">
      <c r="A191" s="17"/>
      <c r="B191" s="21"/>
      <c r="C191" s="14"/>
      <c r="D191" s="14"/>
      <c r="E191" s="21"/>
      <c r="F191" s="14"/>
      <c r="G191" s="11"/>
      <c r="H191" s="21"/>
      <c r="I191" s="10"/>
    </row>
    <row r="192" spans="1:9" ht="11.25">
      <c r="A192" s="17" t="s">
        <v>0</v>
      </c>
      <c r="B192" s="21"/>
      <c r="C192" s="14"/>
      <c r="D192" s="14"/>
      <c r="E192" s="21"/>
      <c r="F192" s="14"/>
      <c r="G192" s="11"/>
      <c r="H192" s="21"/>
      <c r="I192" s="10"/>
    </row>
    <row r="193" spans="1:10" ht="11.25">
      <c r="A193" s="7" t="s">
        <v>12</v>
      </c>
      <c r="B193" s="21">
        <v>0</v>
      </c>
      <c r="C193" s="14"/>
      <c r="D193" s="14"/>
      <c r="E193" s="21">
        <v>71331.71</v>
      </c>
      <c r="F193" s="14"/>
      <c r="G193" s="11"/>
      <c r="H193" s="21">
        <v>94149</v>
      </c>
      <c r="I193" s="10"/>
      <c r="J193" s="6"/>
    </row>
    <row r="194" spans="1:10" ht="11.25">
      <c r="A194" s="7" t="s">
        <v>42</v>
      </c>
      <c r="B194" s="21">
        <v>0</v>
      </c>
      <c r="C194" s="14"/>
      <c r="D194" s="14"/>
      <c r="E194" s="21">
        <v>53924.56</v>
      </c>
      <c r="F194" s="14"/>
      <c r="G194" s="11"/>
      <c r="H194" s="21">
        <v>66990</v>
      </c>
      <c r="I194" s="10"/>
      <c r="J194" s="6"/>
    </row>
    <row r="195" spans="1:10" ht="11.25">
      <c r="A195" s="7" t="s">
        <v>307</v>
      </c>
      <c r="B195" s="21">
        <v>12010.23</v>
      </c>
      <c r="C195" s="14"/>
      <c r="D195" s="14"/>
      <c r="E195" s="21">
        <v>12010.23</v>
      </c>
      <c r="F195" s="14"/>
      <c r="G195" s="11"/>
      <c r="H195" s="22">
        <v>6699</v>
      </c>
      <c r="I195" s="10"/>
      <c r="J195" s="6"/>
    </row>
    <row r="196" spans="1:10" ht="11.25">
      <c r="A196" s="7"/>
      <c r="B196" s="22"/>
      <c r="C196" s="14">
        <f>SUM(B193:B195)</f>
        <v>12010.23</v>
      </c>
      <c r="D196" s="14"/>
      <c r="E196" s="22"/>
      <c r="F196" s="14">
        <f>SUM(E193:E195)</f>
        <v>137266.5</v>
      </c>
      <c r="G196" s="11"/>
      <c r="H196" s="22"/>
      <c r="I196" s="14">
        <f>SUM(H193:H195)</f>
        <v>167838</v>
      </c>
      <c r="J196" s="6"/>
    </row>
    <row r="197" spans="1:10" ht="11.25">
      <c r="A197" s="17"/>
      <c r="B197" s="21"/>
      <c r="C197" s="14"/>
      <c r="D197" s="14"/>
      <c r="E197" s="21"/>
      <c r="F197" s="14"/>
      <c r="G197" s="11"/>
      <c r="H197" s="21"/>
      <c r="I197" s="10"/>
      <c r="J197" s="6"/>
    </row>
    <row r="198" spans="1:10" ht="11.25">
      <c r="A198" s="17" t="s">
        <v>2</v>
      </c>
      <c r="B198" s="21"/>
      <c r="C198" s="14"/>
      <c r="D198" s="14"/>
      <c r="E198" s="21"/>
      <c r="F198" s="14"/>
      <c r="G198" s="11"/>
      <c r="H198" s="21"/>
      <c r="I198" s="10"/>
      <c r="J198" s="6"/>
    </row>
    <row r="199" spans="1:12" ht="11.25">
      <c r="A199" s="7" t="s">
        <v>30</v>
      </c>
      <c r="B199" s="21"/>
      <c r="C199" s="14"/>
      <c r="D199" s="14"/>
      <c r="E199" s="21"/>
      <c r="F199" s="14"/>
      <c r="G199" s="11"/>
      <c r="H199" s="21"/>
      <c r="I199" s="10"/>
      <c r="J199" s="6"/>
      <c r="L199" s="21"/>
    </row>
    <row r="200" spans="1:12" ht="11.25">
      <c r="A200" s="7" t="s">
        <v>216</v>
      </c>
      <c r="B200" s="21">
        <v>0</v>
      </c>
      <c r="C200" s="14"/>
      <c r="D200" s="14"/>
      <c r="E200" s="21">
        <v>418.5</v>
      </c>
      <c r="F200" s="14"/>
      <c r="G200" s="11"/>
      <c r="H200" s="21"/>
      <c r="I200" s="10"/>
      <c r="J200" s="6"/>
      <c r="L200" s="21"/>
    </row>
    <row r="201" spans="1:12" ht="11.25">
      <c r="A201" s="7" t="s">
        <v>44</v>
      </c>
      <c r="B201" s="21">
        <v>0</v>
      </c>
      <c r="C201" s="14"/>
      <c r="D201" s="14"/>
      <c r="E201" s="21">
        <v>20450.4</v>
      </c>
      <c r="F201" s="14"/>
      <c r="G201" s="11"/>
      <c r="H201" s="21">
        <v>24000</v>
      </c>
      <c r="I201" s="10"/>
      <c r="J201" s="6"/>
      <c r="L201" s="21"/>
    </row>
    <row r="202" spans="1:12" ht="11.25">
      <c r="A202" s="7" t="s">
        <v>58</v>
      </c>
      <c r="B202" s="21">
        <v>0</v>
      </c>
      <c r="C202" s="14"/>
      <c r="D202" s="14"/>
      <c r="E202" s="21">
        <v>13286.69</v>
      </c>
      <c r="F202" s="14"/>
      <c r="G202" s="11"/>
      <c r="H202" s="21">
        <v>3600</v>
      </c>
      <c r="I202" s="10"/>
      <c r="J202" s="6"/>
      <c r="L202" s="21"/>
    </row>
    <row r="203" spans="1:12" ht="11.25">
      <c r="A203" s="7" t="s">
        <v>217</v>
      </c>
      <c r="B203" s="21">
        <v>0</v>
      </c>
      <c r="C203" s="14"/>
      <c r="D203" s="14"/>
      <c r="E203" s="21">
        <v>22348.04</v>
      </c>
      <c r="F203" s="14"/>
      <c r="G203" s="11"/>
      <c r="H203" s="21">
        <v>18000</v>
      </c>
      <c r="I203" s="10"/>
      <c r="J203" s="6"/>
      <c r="L203" s="21"/>
    </row>
    <row r="204" spans="1:12" ht="11.25">
      <c r="A204" s="7" t="s">
        <v>224</v>
      </c>
      <c r="B204" s="21">
        <v>145</v>
      </c>
      <c r="C204" s="14"/>
      <c r="D204" s="14"/>
      <c r="E204" s="21">
        <v>19969.4</v>
      </c>
      <c r="F204" s="14"/>
      <c r="G204" s="11"/>
      <c r="H204" s="21">
        <v>16200</v>
      </c>
      <c r="I204" s="10"/>
      <c r="J204" s="6"/>
      <c r="L204" s="21"/>
    </row>
    <row r="205" spans="1:12" ht="11.25">
      <c r="A205" s="7" t="s">
        <v>63</v>
      </c>
      <c r="B205" s="21">
        <v>0</v>
      </c>
      <c r="C205" s="14"/>
      <c r="D205" s="14"/>
      <c r="E205" s="21">
        <v>144</v>
      </c>
      <c r="F205" s="14"/>
      <c r="G205" s="11"/>
      <c r="H205" s="21"/>
      <c r="I205" s="10"/>
      <c r="J205" s="6"/>
      <c r="L205" s="21"/>
    </row>
    <row r="206" spans="1:12" ht="11.25">
      <c r="A206" s="7" t="s">
        <v>234</v>
      </c>
      <c r="B206" s="21">
        <v>0</v>
      </c>
      <c r="C206" s="14"/>
      <c r="D206" s="14"/>
      <c r="E206" s="21">
        <v>1477.31</v>
      </c>
      <c r="F206" s="14"/>
      <c r="G206" s="11"/>
      <c r="H206" s="21"/>
      <c r="I206" s="10"/>
      <c r="J206" s="6"/>
      <c r="L206" s="21"/>
    </row>
    <row r="207" spans="1:12" ht="11.25">
      <c r="A207" s="7" t="s">
        <v>239</v>
      </c>
      <c r="B207" s="21">
        <v>0</v>
      </c>
      <c r="C207" s="14"/>
      <c r="D207" s="14"/>
      <c r="E207" s="21">
        <v>473.64</v>
      </c>
      <c r="F207" s="14"/>
      <c r="G207" s="11"/>
      <c r="H207" s="21"/>
      <c r="I207" s="10"/>
      <c r="J207" s="6"/>
      <c r="L207" s="21"/>
    </row>
    <row r="208" spans="1:12" ht="11.25">
      <c r="A208" s="7" t="s">
        <v>31</v>
      </c>
      <c r="B208" s="21"/>
      <c r="C208" s="14"/>
      <c r="D208" s="14"/>
      <c r="E208" s="21"/>
      <c r="F208" s="14"/>
      <c r="G208" s="11"/>
      <c r="H208" s="21"/>
      <c r="I208" s="10"/>
      <c r="J208" s="6"/>
      <c r="L208" s="21"/>
    </row>
    <row r="209" spans="1:12" ht="11.25">
      <c r="A209" s="7" t="s">
        <v>216</v>
      </c>
      <c r="B209" s="21">
        <v>0</v>
      </c>
      <c r="C209" s="14"/>
      <c r="D209" s="14"/>
      <c r="E209" s="21">
        <v>404.5</v>
      </c>
      <c r="F209" s="14"/>
      <c r="G209" s="11"/>
      <c r="H209" s="21"/>
      <c r="I209" s="10"/>
      <c r="J209" s="6"/>
      <c r="L209" s="21"/>
    </row>
    <row r="210" spans="1:12" ht="11.25">
      <c r="A210" s="7" t="s">
        <v>218</v>
      </c>
      <c r="B210" s="21">
        <v>0</v>
      </c>
      <c r="C210" s="14"/>
      <c r="D210" s="14"/>
      <c r="E210" s="21">
        <v>2380</v>
      </c>
      <c r="F210" s="14"/>
      <c r="G210" s="11"/>
      <c r="H210" s="21"/>
      <c r="I210" s="10"/>
      <c r="J210" s="6"/>
      <c r="L210" s="21"/>
    </row>
    <row r="211" spans="1:12" ht="11.25">
      <c r="A211" s="7" t="s">
        <v>32</v>
      </c>
      <c r="B211" s="21">
        <v>0</v>
      </c>
      <c r="C211" s="14"/>
      <c r="D211" s="14"/>
      <c r="E211" s="21">
        <v>48061.61</v>
      </c>
      <c r="F211" s="14"/>
      <c r="G211" s="11"/>
      <c r="H211" s="21">
        <v>90000</v>
      </c>
      <c r="I211" s="10"/>
      <c r="J211" s="6"/>
      <c r="L211" s="21"/>
    </row>
    <row r="212" spans="1:10" ht="11.25">
      <c r="A212" s="7" t="s">
        <v>43</v>
      </c>
      <c r="B212" s="21">
        <v>0</v>
      </c>
      <c r="C212" s="14"/>
      <c r="D212" s="14"/>
      <c r="E212" s="21">
        <v>333</v>
      </c>
      <c r="F212" s="14"/>
      <c r="G212" s="11"/>
      <c r="H212" s="21"/>
      <c r="I212" s="10"/>
      <c r="J212" s="6"/>
    </row>
    <row r="213" spans="1:10" ht="11.25">
      <c r="A213" s="7" t="s">
        <v>211</v>
      </c>
      <c r="B213" s="21">
        <v>0</v>
      </c>
      <c r="C213" s="14"/>
      <c r="D213" s="14"/>
      <c r="E213" s="21">
        <v>2760.84</v>
      </c>
      <c r="F213" s="14"/>
      <c r="G213" s="11"/>
      <c r="H213" s="35"/>
      <c r="I213" s="10"/>
      <c r="J213" s="6"/>
    </row>
    <row r="214" spans="1:10" ht="11.25">
      <c r="A214" s="7" t="s">
        <v>284</v>
      </c>
      <c r="B214" s="21">
        <v>0</v>
      </c>
      <c r="C214" s="14"/>
      <c r="D214" s="14"/>
      <c r="E214" s="21">
        <v>4758.57</v>
      </c>
      <c r="F214" s="14"/>
      <c r="G214" s="11"/>
      <c r="H214" s="35"/>
      <c r="I214" s="10"/>
      <c r="J214" s="6"/>
    </row>
    <row r="215" spans="1:10" ht="11.25">
      <c r="A215" s="7" t="s">
        <v>59</v>
      </c>
      <c r="B215" s="22">
        <v>0</v>
      </c>
      <c r="C215" s="14"/>
      <c r="D215" s="14"/>
      <c r="E215" s="22">
        <v>0</v>
      </c>
      <c r="F215" s="14"/>
      <c r="G215" s="11"/>
      <c r="H215" s="22">
        <f>SUM(H200:H212)*0.1</f>
        <v>15180</v>
      </c>
      <c r="I215" s="10"/>
      <c r="J215" s="6"/>
    </row>
    <row r="216" spans="1:10" ht="11.25">
      <c r="A216" s="17" t="s">
        <v>1</v>
      </c>
      <c r="B216" s="21"/>
      <c r="C216" s="14">
        <f>SUM(B200:B215)</f>
        <v>145</v>
      </c>
      <c r="D216" s="14"/>
      <c r="E216" s="21"/>
      <c r="F216" s="14">
        <f>SUM(E200:E215)</f>
        <v>137266.5</v>
      </c>
      <c r="G216" s="11"/>
      <c r="H216" s="21"/>
      <c r="I216" s="15">
        <f>SUM(H199:H215)</f>
        <v>166980</v>
      </c>
      <c r="J216" s="6"/>
    </row>
    <row r="217" spans="1:9" ht="11.25">
      <c r="A217" s="17"/>
      <c r="B217" s="21"/>
      <c r="C217" s="14"/>
      <c r="D217" s="14"/>
      <c r="E217" s="21"/>
      <c r="F217" s="14"/>
      <c r="G217" s="11"/>
      <c r="H217" s="21"/>
      <c r="I217" s="10"/>
    </row>
    <row r="218" spans="1:9" ht="11.25">
      <c r="A218" s="17" t="s">
        <v>8</v>
      </c>
      <c r="B218" s="21"/>
      <c r="C218" s="14">
        <f>SUM(C196-C216)</f>
        <v>11865.23</v>
      </c>
      <c r="D218" s="14"/>
      <c r="E218" s="21"/>
      <c r="F218" s="14">
        <f>SUM(F196-F216)</f>
        <v>0</v>
      </c>
      <c r="G218" s="11"/>
      <c r="H218" s="21"/>
      <c r="I218" s="10"/>
    </row>
    <row r="219" spans="1:9" ht="10.5" customHeight="1">
      <c r="A219" s="19"/>
      <c r="B219" s="21"/>
      <c r="C219" s="14"/>
      <c r="D219" s="14"/>
      <c r="E219" s="21"/>
      <c r="F219" s="14"/>
      <c r="G219" s="11"/>
      <c r="H219" s="21"/>
      <c r="I219" s="10"/>
    </row>
    <row r="220" spans="1:9" ht="10.5" customHeight="1">
      <c r="A220" s="19" t="s">
        <v>6</v>
      </c>
      <c r="B220" s="21"/>
      <c r="C220" s="14">
        <f>SUM(C190,C218)</f>
        <v>0</v>
      </c>
      <c r="D220" s="14"/>
      <c r="E220" s="21"/>
      <c r="F220" s="14">
        <f>SUM(F190,F218)</f>
        <v>0</v>
      </c>
      <c r="G220" s="11"/>
      <c r="H220" s="21"/>
      <c r="I220" s="10"/>
    </row>
    <row r="221" spans="1:7" ht="10.5" customHeight="1">
      <c r="A221" s="19"/>
      <c r="B221" s="26"/>
      <c r="C221" s="14"/>
      <c r="D221" s="14"/>
      <c r="E221" s="26"/>
      <c r="F221" s="14"/>
      <c r="G221" s="24"/>
    </row>
    <row r="222" spans="1:7" ht="10.5" customHeight="1">
      <c r="A222" s="65" t="s">
        <v>236</v>
      </c>
      <c r="B222" s="26"/>
      <c r="C222" s="14"/>
      <c r="D222" s="14"/>
      <c r="E222" s="26"/>
      <c r="F222" s="14"/>
      <c r="G222" s="24"/>
    </row>
    <row r="223" spans="1:7" ht="10.5" customHeight="1">
      <c r="A223" s="19"/>
      <c r="B223" s="8" t="s">
        <v>314</v>
      </c>
      <c r="C223" s="14"/>
      <c r="D223" s="14"/>
      <c r="E223" s="8" t="s">
        <v>316</v>
      </c>
      <c r="F223" s="14"/>
      <c r="G223" s="24"/>
    </row>
    <row r="224" spans="1:7" ht="10.5" customHeight="1">
      <c r="A224" s="19"/>
      <c r="B224" s="26"/>
      <c r="C224" s="14"/>
      <c r="D224" s="14"/>
      <c r="E224" s="26"/>
      <c r="F224" s="14"/>
      <c r="G224" s="24"/>
    </row>
    <row r="225" spans="1:7" ht="10.5" customHeight="1">
      <c r="A225" s="19" t="s">
        <v>5</v>
      </c>
      <c r="B225" s="21"/>
      <c r="C225" s="20">
        <v>2500.29</v>
      </c>
      <c r="D225" s="15"/>
      <c r="E225" s="26"/>
      <c r="F225" s="20">
        <v>1942.09</v>
      </c>
      <c r="G225" s="11"/>
    </row>
    <row r="226" spans="1:7" ht="10.5" customHeight="1">
      <c r="A226" s="19"/>
      <c r="B226" s="21"/>
      <c r="C226" s="20"/>
      <c r="D226" s="15"/>
      <c r="E226" s="26"/>
      <c r="F226" s="14"/>
      <c r="G226" s="11"/>
    </row>
    <row r="227" spans="1:7" ht="10.5" customHeight="1">
      <c r="A227" s="19" t="s">
        <v>0</v>
      </c>
      <c r="B227" s="21"/>
      <c r="C227" s="20"/>
      <c r="D227" s="15"/>
      <c r="E227" s="26"/>
      <c r="F227" s="14"/>
      <c r="G227" s="11"/>
    </row>
    <row r="228" spans="1:7" ht="10.5" customHeight="1">
      <c r="A228" s="27" t="s">
        <v>228</v>
      </c>
      <c r="B228" s="21">
        <v>0</v>
      </c>
      <c r="C228" s="26"/>
      <c r="D228" s="10"/>
      <c r="E228" s="26">
        <v>0</v>
      </c>
      <c r="F228" s="6"/>
      <c r="G228" s="11"/>
    </row>
    <row r="229" spans="1:7" ht="10.5" customHeight="1">
      <c r="A229" s="27" t="s">
        <v>229</v>
      </c>
      <c r="B229" s="21">
        <v>375</v>
      </c>
      <c r="C229" s="26"/>
      <c r="D229" s="10"/>
      <c r="E229" s="26">
        <v>1500</v>
      </c>
      <c r="F229" s="6"/>
      <c r="G229" s="11"/>
    </row>
    <row r="230" spans="1:7" ht="10.5" customHeight="1">
      <c r="A230" s="27" t="s">
        <v>292</v>
      </c>
      <c r="B230" s="21">
        <v>0</v>
      </c>
      <c r="C230" s="26"/>
      <c r="D230" s="10"/>
      <c r="E230" s="26">
        <v>35.96</v>
      </c>
      <c r="F230" s="6"/>
      <c r="G230" s="11"/>
    </row>
    <row r="231" spans="1:7" ht="10.5" customHeight="1">
      <c r="A231" s="27" t="s">
        <v>293</v>
      </c>
      <c r="B231" s="21">
        <v>44.32</v>
      </c>
      <c r="C231" s="26"/>
      <c r="D231" s="10"/>
      <c r="E231" s="26">
        <v>460.09</v>
      </c>
      <c r="F231" s="6"/>
      <c r="G231" s="11"/>
    </row>
    <row r="232" spans="1:9" ht="10.5" customHeight="1">
      <c r="A232" s="66" t="s">
        <v>258</v>
      </c>
      <c r="B232" s="22">
        <v>0</v>
      </c>
      <c r="C232" s="26"/>
      <c r="D232" s="10"/>
      <c r="E232" s="34">
        <v>0</v>
      </c>
      <c r="F232" s="6"/>
      <c r="G232" s="11"/>
      <c r="I232" s="1"/>
    </row>
    <row r="233" spans="1:9" ht="10.5" customHeight="1">
      <c r="A233" s="19" t="s">
        <v>1</v>
      </c>
      <c r="B233" s="21"/>
      <c r="C233" s="20">
        <f>SUM(B228:B232)</f>
        <v>419.32</v>
      </c>
      <c r="D233" s="15"/>
      <c r="E233" s="26"/>
      <c r="F233" s="14">
        <f>SUM(E228:E232)</f>
        <v>1996.05</v>
      </c>
      <c r="G233" s="11"/>
      <c r="I233" s="1"/>
    </row>
    <row r="234" spans="1:9" ht="10.5" customHeight="1">
      <c r="A234" s="19"/>
      <c r="B234" s="21"/>
      <c r="C234" s="20"/>
      <c r="D234" s="15"/>
      <c r="E234" s="26"/>
      <c r="F234" s="14"/>
      <c r="G234" s="11"/>
      <c r="I234" s="1"/>
    </row>
    <row r="235" spans="1:9" ht="10.5" customHeight="1">
      <c r="A235" s="19" t="s">
        <v>2</v>
      </c>
      <c r="B235" s="21"/>
      <c r="C235" s="20"/>
      <c r="D235" s="15"/>
      <c r="E235" s="26"/>
      <c r="F235" s="14"/>
      <c r="G235" s="11"/>
      <c r="I235" s="1"/>
    </row>
    <row r="236" spans="1:7" ht="10.5" customHeight="1">
      <c r="A236" s="27" t="s">
        <v>230</v>
      </c>
      <c r="B236" s="21">
        <v>0</v>
      </c>
      <c r="C236" s="26"/>
      <c r="D236" s="10"/>
      <c r="E236" s="26">
        <v>0</v>
      </c>
      <c r="F236" s="6"/>
      <c r="G236" s="11"/>
    </row>
    <row r="237" spans="1:7" ht="10.5" customHeight="1">
      <c r="A237" s="27" t="s">
        <v>231</v>
      </c>
      <c r="B237" s="21">
        <v>0</v>
      </c>
      <c r="C237" s="26"/>
      <c r="D237" s="10"/>
      <c r="E237" s="26">
        <v>0</v>
      </c>
      <c r="F237" s="6"/>
      <c r="G237" s="11"/>
    </row>
    <row r="238" spans="1:7" ht="10.5" customHeight="1">
      <c r="A238" s="27" t="s">
        <v>55</v>
      </c>
      <c r="B238" s="21">
        <v>0</v>
      </c>
      <c r="C238" s="26"/>
      <c r="D238" s="10"/>
      <c r="E238" s="26">
        <v>0</v>
      </c>
      <c r="F238" s="6"/>
      <c r="G238" s="11"/>
    </row>
    <row r="239" spans="1:7" ht="10.5" customHeight="1">
      <c r="A239" s="27" t="s">
        <v>92</v>
      </c>
      <c r="B239" s="21">
        <v>0</v>
      </c>
      <c r="C239" s="26"/>
      <c r="D239" s="10"/>
      <c r="E239" s="26">
        <v>100</v>
      </c>
      <c r="F239" s="6"/>
      <c r="G239" s="11"/>
    </row>
    <row r="240" spans="1:7" ht="10.5" customHeight="1">
      <c r="A240" s="27" t="s">
        <v>67</v>
      </c>
      <c r="B240" s="21">
        <v>0</v>
      </c>
      <c r="C240" s="26"/>
      <c r="D240" s="10"/>
      <c r="E240" s="26">
        <v>35.95</v>
      </c>
      <c r="F240" s="6"/>
      <c r="G240" s="11"/>
    </row>
    <row r="241" spans="1:7" ht="10.5" customHeight="1">
      <c r="A241" s="27" t="s">
        <v>46</v>
      </c>
      <c r="B241" s="21">
        <v>84.79</v>
      </c>
      <c r="C241" s="26"/>
      <c r="D241" s="10"/>
      <c r="E241" s="26">
        <v>511.57</v>
      </c>
      <c r="F241" s="6"/>
      <c r="G241" s="11"/>
    </row>
    <row r="242" spans="1:7" ht="10.5" customHeight="1">
      <c r="A242" s="27" t="s">
        <v>250</v>
      </c>
      <c r="B242" s="21">
        <v>37.8</v>
      </c>
      <c r="C242" s="26"/>
      <c r="D242" s="10"/>
      <c r="E242" s="26">
        <v>493.6</v>
      </c>
      <c r="F242" s="6"/>
      <c r="G242" s="11"/>
    </row>
    <row r="243" spans="1:7" ht="10.5" customHeight="1">
      <c r="A243" s="27" t="s">
        <v>28</v>
      </c>
      <c r="B243" s="22">
        <v>0</v>
      </c>
      <c r="C243" s="26"/>
      <c r="D243" s="10"/>
      <c r="E243" s="34">
        <v>0</v>
      </c>
      <c r="F243" s="6"/>
      <c r="G243" s="11"/>
    </row>
    <row r="244" spans="1:7" ht="10.5" customHeight="1">
      <c r="A244" s="19" t="s">
        <v>1</v>
      </c>
      <c r="B244" s="21"/>
      <c r="C244" s="20">
        <f>SUM(B236:B243)</f>
        <v>122.59</v>
      </c>
      <c r="D244" s="15"/>
      <c r="E244" s="26"/>
      <c r="F244" s="14">
        <f>SUM(E236:E243)</f>
        <v>1141.12</v>
      </c>
      <c r="G244" s="11"/>
    </row>
    <row r="245" spans="1:7" ht="10.5" customHeight="1">
      <c r="A245" s="19"/>
      <c r="B245" s="21"/>
      <c r="C245" s="20"/>
      <c r="D245" s="15"/>
      <c r="E245" s="26"/>
      <c r="F245" s="14"/>
      <c r="G245" s="11"/>
    </row>
    <row r="246" spans="1:9" ht="10.5" customHeight="1">
      <c r="A246" s="19" t="s">
        <v>49</v>
      </c>
      <c r="B246" s="21"/>
      <c r="C246" s="20">
        <f>SUM(C233-C244)</f>
        <v>296.73</v>
      </c>
      <c r="D246" s="15"/>
      <c r="E246" s="26"/>
      <c r="F246" s="14">
        <f>SUM(F233-F244)</f>
        <v>854.9300000000001</v>
      </c>
      <c r="G246" s="11"/>
      <c r="I246" s="1"/>
    </row>
    <row r="247" spans="1:9" ht="10.5" customHeight="1">
      <c r="A247" s="19"/>
      <c r="B247" s="21"/>
      <c r="C247" s="20"/>
      <c r="D247" s="15"/>
      <c r="E247" s="26"/>
      <c r="F247" s="14"/>
      <c r="G247" s="11"/>
      <c r="I247" s="1"/>
    </row>
    <row r="248" spans="1:7" ht="10.5" customHeight="1">
      <c r="A248" s="19" t="s">
        <v>50</v>
      </c>
      <c r="B248" s="21"/>
      <c r="C248" s="20">
        <f>SUM(C225,C246)</f>
        <v>2797.02</v>
      </c>
      <c r="D248" s="15"/>
      <c r="E248" s="26"/>
      <c r="F248" s="14">
        <f>SUM(F225,F246)</f>
        <v>2797.02</v>
      </c>
      <c r="G248" s="11"/>
    </row>
    <row r="249" spans="1:7" ht="10.5" customHeight="1">
      <c r="A249" s="19"/>
      <c r="B249" s="26"/>
      <c r="C249" s="14"/>
      <c r="D249" s="14"/>
      <c r="E249" s="26"/>
      <c r="F249" s="14"/>
      <c r="G249" s="24"/>
    </row>
    <row r="250" spans="1:6" ht="11.25">
      <c r="A250" s="5" t="s">
        <v>15</v>
      </c>
      <c r="B250" s="6"/>
      <c r="C250" s="6"/>
      <c r="D250" s="6"/>
      <c r="E250" s="6"/>
      <c r="F250" s="6"/>
    </row>
    <row r="251" spans="1:10" ht="11.25">
      <c r="A251" s="17"/>
      <c r="B251" s="8" t="s">
        <v>314</v>
      </c>
      <c r="C251" s="14"/>
      <c r="D251" s="14"/>
      <c r="E251" s="8" t="s">
        <v>316</v>
      </c>
      <c r="F251" s="14"/>
      <c r="G251" s="14"/>
      <c r="H251" s="8"/>
      <c r="J251" s="6"/>
    </row>
    <row r="252" spans="1:10" ht="11.25">
      <c r="A252" s="7"/>
      <c r="B252" s="6"/>
      <c r="C252" s="6"/>
      <c r="D252" s="6"/>
      <c r="E252" s="6"/>
      <c r="F252" s="6"/>
      <c r="G252" s="6"/>
      <c r="J252" s="6"/>
    </row>
    <row r="253" spans="1:10" ht="11.25">
      <c r="A253" s="13" t="s">
        <v>5</v>
      </c>
      <c r="B253" s="6"/>
      <c r="C253" s="14">
        <v>1288.34</v>
      </c>
      <c r="D253" s="15"/>
      <c r="E253" s="6"/>
      <c r="F253" s="14">
        <v>490.5</v>
      </c>
      <c r="G253" s="10"/>
      <c r="H253" s="32"/>
      <c r="I253" s="26"/>
      <c r="J253" s="6"/>
    </row>
    <row r="254" spans="1:10" ht="11.25">
      <c r="A254" s="9"/>
      <c r="B254" s="6"/>
      <c r="C254" s="6"/>
      <c r="D254" s="10"/>
      <c r="E254" s="6"/>
      <c r="F254" s="6"/>
      <c r="G254" s="10"/>
      <c r="H254" s="21"/>
      <c r="I254" s="26"/>
      <c r="J254" s="6"/>
    </row>
    <row r="255" spans="1:10" ht="11.25">
      <c r="A255" s="13" t="s">
        <v>0</v>
      </c>
      <c r="D255" s="11"/>
      <c r="G255" s="10"/>
      <c r="H255" s="21"/>
      <c r="I255" s="26"/>
      <c r="J255" s="6"/>
    </row>
    <row r="256" spans="1:10" ht="11.25">
      <c r="A256" s="9" t="s">
        <v>16</v>
      </c>
      <c r="B256" s="6"/>
      <c r="C256" s="6"/>
      <c r="D256" s="10"/>
      <c r="E256" s="6"/>
      <c r="F256" s="6"/>
      <c r="G256" s="10"/>
      <c r="H256" s="21"/>
      <c r="I256" s="26"/>
      <c r="J256" s="6"/>
    </row>
    <row r="257" spans="1:10" ht="11.25">
      <c r="A257" s="9" t="s">
        <v>17</v>
      </c>
      <c r="B257" s="6">
        <v>290</v>
      </c>
      <c r="C257" s="6"/>
      <c r="D257" s="10"/>
      <c r="E257" s="6">
        <v>895.83</v>
      </c>
      <c r="G257" s="10"/>
      <c r="H257" s="21"/>
      <c r="I257" s="26"/>
      <c r="J257" s="6"/>
    </row>
    <row r="258" spans="1:10" ht="12" customHeight="1">
      <c r="A258" s="9" t="s">
        <v>18</v>
      </c>
      <c r="B258" s="6">
        <v>105</v>
      </c>
      <c r="C258" s="6"/>
      <c r="D258" s="10"/>
      <c r="E258" s="6">
        <v>245.83</v>
      </c>
      <c r="G258" s="10"/>
      <c r="H258" s="21"/>
      <c r="I258" s="26"/>
      <c r="J258" s="6"/>
    </row>
    <row r="259" spans="1:10" ht="12" customHeight="1">
      <c r="A259" s="9" t="s">
        <v>251</v>
      </c>
      <c r="B259" s="6">
        <v>0</v>
      </c>
      <c r="C259" s="6"/>
      <c r="D259" s="10"/>
      <c r="E259" s="6">
        <v>10</v>
      </c>
      <c r="G259" s="10"/>
      <c r="H259" s="21"/>
      <c r="I259" s="26"/>
      <c r="J259" s="6"/>
    </row>
    <row r="260" spans="1:10" ht="12" customHeight="1">
      <c r="A260" s="9" t="s">
        <v>19</v>
      </c>
      <c r="B260" s="12">
        <v>10</v>
      </c>
      <c r="C260" s="12"/>
      <c r="D260" s="36"/>
      <c r="E260" s="12">
        <v>134.17</v>
      </c>
      <c r="G260" s="10"/>
      <c r="H260" s="21"/>
      <c r="I260" s="26"/>
      <c r="J260" s="6"/>
    </row>
    <row r="261" spans="1:10" ht="12" customHeight="1">
      <c r="A261" s="13" t="s">
        <v>1</v>
      </c>
      <c r="B261" s="6"/>
      <c r="C261" s="14">
        <f>SUM(B257:B260)</f>
        <v>405</v>
      </c>
      <c r="D261" s="15"/>
      <c r="E261" s="6"/>
      <c r="F261" s="14">
        <f>SUM(E257:E260)</f>
        <v>1285.8300000000002</v>
      </c>
      <c r="G261" s="15"/>
      <c r="H261" s="21"/>
      <c r="I261" s="26"/>
      <c r="J261" s="6"/>
    </row>
    <row r="262" spans="1:10" ht="12" customHeight="1">
      <c r="A262" s="9"/>
      <c r="B262" s="6"/>
      <c r="C262" s="6"/>
      <c r="D262" s="10"/>
      <c r="E262" s="6"/>
      <c r="F262" s="6"/>
      <c r="G262" s="10"/>
      <c r="H262" s="21"/>
      <c r="I262" s="26"/>
      <c r="J262" s="6"/>
    </row>
    <row r="263" spans="1:10" ht="11.25">
      <c r="A263" s="13" t="s">
        <v>2</v>
      </c>
      <c r="B263" s="6"/>
      <c r="C263" s="6"/>
      <c r="D263" s="10"/>
      <c r="E263" s="6"/>
      <c r="F263" s="6"/>
      <c r="G263" s="15"/>
      <c r="H263" s="21"/>
      <c r="I263" s="26"/>
      <c r="J263" s="6"/>
    </row>
    <row r="264" spans="1:10" ht="11.25">
      <c r="A264" s="9" t="s">
        <v>20</v>
      </c>
      <c r="B264" s="6">
        <v>11.62</v>
      </c>
      <c r="C264" s="6"/>
      <c r="D264" s="10"/>
      <c r="E264" s="6">
        <v>31.41</v>
      </c>
      <c r="F264" s="6"/>
      <c r="G264" s="10"/>
      <c r="H264" s="21"/>
      <c r="I264" s="26"/>
      <c r="J264" s="6"/>
    </row>
    <row r="265" spans="1:10" ht="11.25">
      <c r="A265" s="9" t="s">
        <v>21</v>
      </c>
      <c r="B265" s="6">
        <v>0</v>
      </c>
      <c r="C265" s="6"/>
      <c r="D265" s="10"/>
      <c r="E265" s="6">
        <v>0</v>
      </c>
      <c r="F265" s="6"/>
      <c r="G265" s="10"/>
      <c r="H265" s="21"/>
      <c r="I265" s="26"/>
      <c r="J265" s="6"/>
    </row>
    <row r="266" spans="1:10" ht="11.25">
      <c r="A266" s="9" t="s">
        <v>22</v>
      </c>
      <c r="B266" s="6">
        <v>0</v>
      </c>
      <c r="C266" s="12"/>
      <c r="D266" s="36"/>
      <c r="E266" s="6">
        <v>63.2</v>
      </c>
      <c r="F266" s="6"/>
      <c r="G266" s="10"/>
      <c r="H266" s="21"/>
      <c r="I266" s="26"/>
      <c r="J266" s="6"/>
    </row>
    <row r="267" spans="1:10" ht="11.25">
      <c r="A267" s="9" t="s">
        <v>215</v>
      </c>
      <c r="B267" s="12">
        <v>0</v>
      </c>
      <c r="C267" s="12"/>
      <c r="D267" s="36"/>
      <c r="E267" s="12">
        <v>0</v>
      </c>
      <c r="F267" s="6"/>
      <c r="G267" s="10"/>
      <c r="H267" s="21"/>
      <c r="I267" s="26"/>
      <c r="J267" s="6"/>
    </row>
    <row r="268" spans="1:12" ht="11.25">
      <c r="A268" s="13" t="s">
        <v>1</v>
      </c>
      <c r="B268" s="12"/>
      <c r="C268" s="14">
        <f>SUM(B264:B267)</f>
        <v>11.62</v>
      </c>
      <c r="D268" s="16"/>
      <c r="E268" s="12"/>
      <c r="F268" s="14">
        <f>SUM(E264:E267)</f>
        <v>94.61</v>
      </c>
      <c r="G268" s="10"/>
      <c r="H268" s="21"/>
      <c r="I268" s="26"/>
      <c r="J268" s="6"/>
      <c r="L268" s="6"/>
    </row>
    <row r="269" spans="1:12" ht="11.25">
      <c r="A269" s="9"/>
      <c r="B269" s="6"/>
      <c r="C269" s="6"/>
      <c r="D269" s="10"/>
      <c r="E269" s="6"/>
      <c r="F269" s="6"/>
      <c r="G269" s="10"/>
      <c r="H269" s="21"/>
      <c r="I269" s="26"/>
      <c r="J269" s="6"/>
      <c r="L269" s="6"/>
    </row>
    <row r="270" spans="1:12" ht="11.25">
      <c r="A270" s="13" t="s">
        <v>3</v>
      </c>
      <c r="B270" s="6"/>
      <c r="C270" s="14">
        <f>SUM(C261-C268)</f>
        <v>393.38</v>
      </c>
      <c r="D270" s="15"/>
      <c r="E270" s="6"/>
      <c r="F270" s="14">
        <f>SUM(F261-F268)</f>
        <v>1191.2200000000003</v>
      </c>
      <c r="G270" s="10"/>
      <c r="H270" s="21"/>
      <c r="I270" s="20"/>
      <c r="J270" s="6"/>
      <c r="L270" s="6"/>
    </row>
    <row r="271" spans="1:12" ht="11.25">
      <c r="A271" s="9"/>
      <c r="B271" s="6"/>
      <c r="C271" s="6"/>
      <c r="D271" s="10"/>
      <c r="E271" s="6"/>
      <c r="F271" s="6"/>
      <c r="G271" s="10"/>
      <c r="H271" s="21"/>
      <c r="I271" s="26"/>
      <c r="J271" s="6"/>
      <c r="L271" s="6"/>
    </row>
    <row r="272" spans="1:12" ht="11.25">
      <c r="A272" s="13" t="s">
        <v>6</v>
      </c>
      <c r="B272" s="6"/>
      <c r="C272" s="14">
        <f>SUM(C253,C270)</f>
        <v>1681.7199999999998</v>
      </c>
      <c r="D272" s="15"/>
      <c r="E272" s="6"/>
      <c r="F272" s="14">
        <f>SUM(F253,F270)</f>
        <v>1681.7200000000003</v>
      </c>
      <c r="G272" s="10"/>
      <c r="H272" s="21"/>
      <c r="I272" s="20"/>
      <c r="J272" s="6"/>
      <c r="L272" s="6"/>
    </row>
    <row r="273" spans="1:12" ht="11.25">
      <c r="A273" s="19"/>
      <c r="B273" s="6"/>
      <c r="C273" s="14"/>
      <c r="D273" s="20"/>
      <c r="E273" s="6"/>
      <c r="F273" s="14"/>
      <c r="G273" s="26"/>
      <c r="H273" s="26"/>
      <c r="I273" s="20"/>
      <c r="J273" s="6"/>
      <c r="L273" s="6"/>
    </row>
    <row r="274" spans="1:9" ht="11.25">
      <c r="A274" s="65" t="s">
        <v>23</v>
      </c>
      <c r="B274" s="26"/>
      <c r="C274" s="14"/>
      <c r="D274" s="14"/>
      <c r="E274" s="26"/>
      <c r="F274" s="14"/>
      <c r="G274" s="24"/>
      <c r="H274" s="26"/>
      <c r="I274" s="14"/>
    </row>
    <row r="275" spans="1:6" ht="11.25">
      <c r="A275" s="17"/>
      <c r="B275" s="8" t="s">
        <v>314</v>
      </c>
      <c r="C275" s="14"/>
      <c r="D275" s="14"/>
      <c r="E275" s="8" t="s">
        <v>318</v>
      </c>
      <c r="F275" s="14"/>
    </row>
    <row r="276" spans="1:6" ht="11.25">
      <c r="A276" s="17"/>
      <c r="B276" s="8"/>
      <c r="C276" s="14"/>
      <c r="D276" s="14"/>
      <c r="E276" s="8"/>
      <c r="F276" s="14"/>
    </row>
    <row r="277" spans="1:7" ht="11.25">
      <c r="A277" s="19" t="s">
        <v>5</v>
      </c>
      <c r="B277" s="32"/>
      <c r="C277" s="20">
        <v>-49172.27</v>
      </c>
      <c r="D277" s="15"/>
      <c r="E277" s="32"/>
      <c r="F277" s="20">
        <v>0</v>
      </c>
      <c r="G277" s="11"/>
    </row>
    <row r="278" spans="1:7" ht="11.25">
      <c r="A278" s="17"/>
      <c r="B278" s="28"/>
      <c r="C278" s="20"/>
      <c r="D278" s="15"/>
      <c r="E278" s="28"/>
      <c r="F278" s="20"/>
      <c r="G278" s="11"/>
    </row>
    <row r="279" spans="1:7" ht="11.25">
      <c r="A279" s="17" t="s">
        <v>0</v>
      </c>
      <c r="B279" s="29"/>
      <c r="C279" s="20"/>
      <c r="D279" s="15"/>
      <c r="E279" s="29"/>
      <c r="F279" s="20"/>
      <c r="G279" s="11"/>
    </row>
    <row r="280" spans="1:7" ht="11.25">
      <c r="A280" s="9" t="s">
        <v>24</v>
      </c>
      <c r="B280" s="6">
        <v>0</v>
      </c>
      <c r="C280" s="6"/>
      <c r="D280" s="10"/>
      <c r="E280" s="6">
        <v>0</v>
      </c>
      <c r="F280" s="6"/>
      <c r="G280" s="11"/>
    </row>
    <row r="281" spans="1:7" ht="11.25">
      <c r="A281" s="9" t="s">
        <v>287</v>
      </c>
      <c r="B281" s="6">
        <v>2500</v>
      </c>
      <c r="C281" s="6"/>
      <c r="D281" s="10"/>
      <c r="E281" s="6">
        <v>7050</v>
      </c>
      <c r="F281" s="6"/>
      <c r="G281" s="11"/>
    </row>
    <row r="282" spans="1:7" ht="11.25">
      <c r="A282" s="9" t="s">
        <v>319</v>
      </c>
      <c r="B282" s="6">
        <v>100000</v>
      </c>
      <c r="C282" s="6"/>
      <c r="D282" s="10"/>
      <c r="E282" s="6">
        <v>100000</v>
      </c>
      <c r="F282" s="6"/>
      <c r="G282" s="11"/>
    </row>
    <row r="283" spans="1:7" ht="11.25">
      <c r="A283" s="9" t="s">
        <v>279</v>
      </c>
      <c r="B283" s="12">
        <v>0</v>
      </c>
      <c r="C283" s="6"/>
      <c r="D283" s="10"/>
      <c r="E283" s="12">
        <v>13650</v>
      </c>
      <c r="F283" s="6"/>
      <c r="G283" s="11"/>
    </row>
    <row r="284" spans="1:7" ht="11.25">
      <c r="A284" s="13" t="s">
        <v>1</v>
      </c>
      <c r="B284" s="6"/>
      <c r="C284" s="14">
        <f>SUM(B280:B283)</f>
        <v>102500</v>
      </c>
      <c r="D284" s="10"/>
      <c r="E284" s="6"/>
      <c r="F284" s="14">
        <f>SUM(E280:E283)</f>
        <v>120700</v>
      </c>
      <c r="G284" s="11"/>
    </row>
    <row r="285" spans="1:7" ht="11.25">
      <c r="A285" s="9"/>
      <c r="B285" s="6"/>
      <c r="C285" s="14"/>
      <c r="D285" s="10"/>
      <c r="E285" s="6"/>
      <c r="F285" s="14"/>
      <c r="G285" s="11"/>
    </row>
    <row r="286" spans="1:7" ht="11.25">
      <c r="A286" s="13" t="s">
        <v>2</v>
      </c>
      <c r="B286" s="6"/>
      <c r="C286" s="6"/>
      <c r="D286" s="10"/>
      <c r="E286" s="6"/>
      <c r="F286" s="6"/>
      <c r="G286" s="11"/>
    </row>
    <row r="287" spans="1:7" ht="11.25">
      <c r="A287" s="9" t="s">
        <v>25</v>
      </c>
      <c r="B287" s="6">
        <v>0</v>
      </c>
      <c r="C287" s="6"/>
      <c r="D287" s="10"/>
      <c r="E287" s="6">
        <v>780</v>
      </c>
      <c r="F287" s="6"/>
      <c r="G287" s="11"/>
    </row>
    <row r="288" spans="1:7" ht="11.25">
      <c r="A288" s="9" t="s">
        <v>26</v>
      </c>
      <c r="B288" s="6">
        <v>0</v>
      </c>
      <c r="C288" s="6"/>
      <c r="D288" s="10"/>
      <c r="E288" s="6">
        <v>34003.42</v>
      </c>
      <c r="F288" s="6"/>
      <c r="G288" s="11"/>
    </row>
    <row r="289" spans="1:7" ht="11.25">
      <c r="A289" s="9" t="s">
        <v>320</v>
      </c>
      <c r="B289" s="6">
        <v>50000</v>
      </c>
      <c r="C289" s="6"/>
      <c r="D289" s="10"/>
      <c r="E289" s="6">
        <v>50000</v>
      </c>
      <c r="F289" s="6"/>
      <c r="G289" s="11"/>
    </row>
    <row r="290" spans="1:7" ht="12" customHeight="1">
      <c r="A290" s="9" t="s">
        <v>27</v>
      </c>
      <c r="B290" s="12">
        <v>0</v>
      </c>
      <c r="C290" s="6"/>
      <c r="D290" s="10"/>
      <c r="E290" s="12">
        <v>32588.85</v>
      </c>
      <c r="F290" s="6"/>
      <c r="G290" s="11"/>
    </row>
    <row r="291" spans="1:7" ht="11.25">
      <c r="A291" s="13" t="s">
        <v>1</v>
      </c>
      <c r="B291" s="6"/>
      <c r="C291" s="14">
        <f>SUM(B287:B290)</f>
        <v>50000</v>
      </c>
      <c r="D291" s="10"/>
      <c r="E291" s="6"/>
      <c r="F291" s="14">
        <f>SUM(E287:E290)</f>
        <v>117372.26999999999</v>
      </c>
      <c r="G291" s="11"/>
    </row>
    <row r="292" spans="1:7" ht="11.25">
      <c r="A292" s="9"/>
      <c r="B292" s="6"/>
      <c r="C292" s="6"/>
      <c r="D292" s="10"/>
      <c r="E292" s="6"/>
      <c r="F292" s="6"/>
      <c r="G292" s="11"/>
    </row>
    <row r="293" spans="1:7" ht="11.25">
      <c r="A293" s="13" t="s">
        <v>3</v>
      </c>
      <c r="B293" s="6"/>
      <c r="C293" s="14">
        <f>SUM(C284-C291)</f>
        <v>52500</v>
      </c>
      <c r="D293" s="15"/>
      <c r="E293" s="6"/>
      <c r="F293" s="14">
        <f>SUM(F284-F291)</f>
        <v>3327.7300000000105</v>
      </c>
      <c r="G293" s="11"/>
    </row>
    <row r="294" spans="1:7" ht="11.25">
      <c r="A294" s="7"/>
      <c r="B294" s="21"/>
      <c r="C294" s="6"/>
      <c r="D294" s="10"/>
      <c r="E294" s="21"/>
      <c r="F294" s="6"/>
      <c r="G294" s="11"/>
    </row>
    <row r="295" spans="1:7" ht="11.25">
      <c r="A295" s="17" t="s">
        <v>6</v>
      </c>
      <c r="B295" s="21"/>
      <c r="C295" s="14">
        <f>SUM(C277,C293)</f>
        <v>3327.730000000003</v>
      </c>
      <c r="D295" s="10"/>
      <c r="E295" s="21"/>
      <c r="F295" s="14">
        <f>SUM(F277,F293)</f>
        <v>3327.7300000000105</v>
      </c>
      <c r="G295" s="11"/>
    </row>
    <row r="296" spans="1:6" ht="11.25">
      <c r="A296" s="7"/>
      <c r="B296" s="6"/>
      <c r="C296" s="6"/>
      <c r="D296" s="6"/>
      <c r="E296" s="6"/>
      <c r="F296" s="6"/>
    </row>
    <row r="297" spans="1:7" ht="11.25">
      <c r="A297" s="17"/>
      <c r="B297" s="26"/>
      <c r="C297" s="14"/>
      <c r="D297" s="26"/>
      <c r="E297" s="26"/>
      <c r="F297" s="14"/>
      <c r="G297" s="24"/>
    </row>
    <row r="298" spans="1:9" ht="11.25">
      <c r="A298" s="65" t="s">
        <v>226</v>
      </c>
      <c r="B298" s="26"/>
      <c r="C298" s="14"/>
      <c r="D298" s="14"/>
      <c r="E298" s="26"/>
      <c r="F298" s="14"/>
      <c r="G298" s="24"/>
      <c r="H298" s="26"/>
      <c r="I298" s="14"/>
    </row>
    <row r="299" spans="1:6" ht="11.25">
      <c r="A299" s="17"/>
      <c r="B299" s="8" t="s">
        <v>314</v>
      </c>
      <c r="C299" s="14"/>
      <c r="D299" s="14"/>
      <c r="E299" s="8" t="s">
        <v>318</v>
      </c>
      <c r="F299" s="14"/>
    </row>
    <row r="300" spans="1:6" ht="11.25">
      <c r="A300" s="17"/>
      <c r="B300" s="8"/>
      <c r="C300" s="14"/>
      <c r="D300" s="14"/>
      <c r="E300" s="8"/>
      <c r="F300" s="14"/>
    </row>
    <row r="301" spans="1:7" ht="11.25">
      <c r="A301" s="19" t="s">
        <v>5</v>
      </c>
      <c r="B301" s="32"/>
      <c r="C301" s="20">
        <v>3112.31</v>
      </c>
      <c r="D301" s="15"/>
      <c r="E301" s="32"/>
      <c r="F301" s="20">
        <v>519.71</v>
      </c>
      <c r="G301" s="11"/>
    </row>
    <row r="302" spans="1:7" ht="11.25">
      <c r="A302" s="17"/>
      <c r="B302" s="28"/>
      <c r="C302" s="20"/>
      <c r="D302" s="15"/>
      <c r="E302" s="28"/>
      <c r="F302" s="20"/>
      <c r="G302" s="11"/>
    </row>
    <row r="303" spans="1:7" ht="11.25">
      <c r="A303" s="17" t="s">
        <v>0</v>
      </c>
      <c r="B303" s="21"/>
      <c r="C303" s="26"/>
      <c r="D303" s="10"/>
      <c r="E303" s="21"/>
      <c r="F303" s="26"/>
      <c r="G303" s="11"/>
    </row>
    <row r="304" spans="1:7" ht="11.25">
      <c r="A304" s="9" t="s">
        <v>241</v>
      </c>
      <c r="B304" s="6"/>
      <c r="C304" s="6"/>
      <c r="D304" s="10"/>
      <c r="E304" s="6"/>
      <c r="F304" s="6"/>
      <c r="G304" s="11"/>
    </row>
    <row r="305" spans="1:7" ht="11.25">
      <c r="A305" s="9" t="s">
        <v>242</v>
      </c>
      <c r="B305" s="6">
        <v>0</v>
      </c>
      <c r="C305" s="6"/>
      <c r="D305" s="10"/>
      <c r="E305" s="6">
        <v>1245.25</v>
      </c>
      <c r="F305" s="6"/>
      <c r="G305" s="11"/>
    </row>
    <row r="306" spans="1:7" ht="11.25">
      <c r="A306" s="9" t="s">
        <v>243</v>
      </c>
      <c r="B306" s="6">
        <v>0</v>
      </c>
      <c r="C306" s="6"/>
      <c r="D306" s="10"/>
      <c r="E306" s="6">
        <v>60</v>
      </c>
      <c r="F306" s="6"/>
      <c r="G306" s="11"/>
    </row>
    <row r="307" spans="1:7" ht="11.25">
      <c r="A307" s="9" t="s">
        <v>252</v>
      </c>
      <c r="B307" s="6">
        <v>285</v>
      </c>
      <c r="C307" s="6"/>
      <c r="D307" s="10"/>
      <c r="E307" s="6">
        <v>1365.01</v>
      </c>
      <c r="F307" s="6"/>
      <c r="G307" s="11"/>
    </row>
    <row r="308" spans="1:7" ht="11.25">
      <c r="A308" s="9" t="s">
        <v>19</v>
      </c>
      <c r="B308" s="6">
        <v>321</v>
      </c>
      <c r="C308" s="6"/>
      <c r="D308" s="10"/>
      <c r="E308" s="6">
        <v>1542.67</v>
      </c>
      <c r="F308" s="6"/>
      <c r="G308" s="11"/>
    </row>
    <row r="309" spans="1:7" ht="11.25">
      <c r="A309" s="13" t="s">
        <v>1</v>
      </c>
      <c r="B309" s="6"/>
      <c r="C309" s="14">
        <f>SUM(B304:B308)</f>
        <v>606</v>
      </c>
      <c r="D309" s="10"/>
      <c r="E309" s="6"/>
      <c r="F309" s="14">
        <f>SUM(E304:E308)</f>
        <v>4212.93</v>
      </c>
      <c r="G309" s="11"/>
    </row>
    <row r="310" spans="1:7" ht="11.25">
      <c r="A310" s="9"/>
      <c r="B310" s="6"/>
      <c r="C310" s="14"/>
      <c r="D310" s="10"/>
      <c r="E310" s="6"/>
      <c r="F310" s="14"/>
      <c r="G310" s="11"/>
    </row>
    <row r="311" spans="1:7" ht="11.25">
      <c r="A311" s="13" t="s">
        <v>2</v>
      </c>
      <c r="B311" s="6"/>
      <c r="C311" s="6"/>
      <c r="D311" s="10"/>
      <c r="E311" s="6"/>
      <c r="F311" s="6"/>
      <c r="G311" s="11"/>
    </row>
    <row r="312" spans="1:7" ht="11.25">
      <c r="A312" s="9" t="s">
        <v>308</v>
      </c>
      <c r="B312" s="6">
        <v>0</v>
      </c>
      <c r="C312" s="6"/>
      <c r="D312" s="10"/>
      <c r="E312" s="6">
        <v>70</v>
      </c>
      <c r="F312" s="6"/>
      <c r="G312" s="11"/>
    </row>
    <row r="313" spans="1:7" ht="11.25">
      <c r="A313" s="9" t="s">
        <v>240</v>
      </c>
      <c r="B313" s="6">
        <v>0</v>
      </c>
      <c r="C313" s="6"/>
      <c r="D313" s="10"/>
      <c r="E313" s="6">
        <v>453.99</v>
      </c>
      <c r="F313" s="6"/>
      <c r="G313" s="11"/>
    </row>
    <row r="314" spans="1:7" ht="11.25">
      <c r="A314" s="9" t="s">
        <v>212</v>
      </c>
      <c r="B314" s="6">
        <v>12.18</v>
      </c>
      <c r="C314" s="6"/>
      <c r="D314" s="10"/>
      <c r="E314" s="6">
        <v>182.71</v>
      </c>
      <c r="F314" s="6"/>
      <c r="G314" s="11"/>
    </row>
    <row r="315" spans="1:7" ht="11.25">
      <c r="A315" s="9" t="s">
        <v>275</v>
      </c>
      <c r="B315" s="6">
        <v>27.29</v>
      </c>
      <c r="C315" s="6"/>
      <c r="D315" s="10"/>
      <c r="E315" s="6">
        <v>62.1</v>
      </c>
      <c r="F315" s="6"/>
      <c r="G315" s="11"/>
    </row>
    <row r="316" spans="1:7" ht="11.25">
      <c r="A316" s="9" t="s">
        <v>253</v>
      </c>
      <c r="B316" s="6">
        <v>0</v>
      </c>
      <c r="C316" s="6"/>
      <c r="D316" s="10"/>
      <c r="E316" s="6">
        <v>275</v>
      </c>
      <c r="F316" s="6"/>
      <c r="G316" s="11"/>
    </row>
    <row r="317" spans="1:7" ht="11.25">
      <c r="A317" s="1" t="s">
        <v>254</v>
      </c>
      <c r="B317" s="12">
        <v>10</v>
      </c>
      <c r="C317" s="6"/>
      <c r="D317" s="10"/>
      <c r="E317" s="6">
        <v>20</v>
      </c>
      <c r="F317" s="6"/>
      <c r="G317" s="11"/>
    </row>
    <row r="318" spans="1:7" ht="11.25">
      <c r="A318" s="13" t="s">
        <v>1</v>
      </c>
      <c r="B318" s="6"/>
      <c r="C318" s="14">
        <f>SUM(B312:B317)</f>
        <v>49.47</v>
      </c>
      <c r="D318" s="10"/>
      <c r="E318" s="6"/>
      <c r="F318" s="14">
        <f>SUM(E312:E317)</f>
        <v>1063.8000000000002</v>
      </c>
      <c r="G318" s="11"/>
    </row>
    <row r="319" spans="1:7" ht="11.25">
      <c r="A319" s="19"/>
      <c r="B319" s="6"/>
      <c r="C319" s="14"/>
      <c r="D319" s="26"/>
      <c r="E319" s="6"/>
      <c r="F319" s="14"/>
      <c r="G319" s="24"/>
    </row>
    <row r="320" spans="1:7" ht="11.25">
      <c r="A320" s="13" t="s">
        <v>3</v>
      </c>
      <c r="B320" s="6"/>
      <c r="C320" s="14">
        <f>SUM(C309-C318)</f>
        <v>556.53</v>
      </c>
      <c r="D320" s="15"/>
      <c r="E320" s="6"/>
      <c r="F320" s="14">
        <f>SUM(F309-F318)</f>
        <v>3149.13</v>
      </c>
      <c r="G320" s="11"/>
    </row>
    <row r="321" spans="1:7" ht="11.25">
      <c r="A321" s="7"/>
      <c r="B321" s="21"/>
      <c r="C321" s="6"/>
      <c r="D321" s="10"/>
      <c r="E321" s="21"/>
      <c r="F321" s="6"/>
      <c r="G321" s="11"/>
    </row>
    <row r="322" spans="1:7" ht="11.25">
      <c r="A322" s="17" t="s">
        <v>6</v>
      </c>
      <c r="B322" s="21"/>
      <c r="C322" s="14">
        <f>SUM(C301,C320)</f>
        <v>3668.84</v>
      </c>
      <c r="D322" s="10"/>
      <c r="E322" s="21"/>
      <c r="F322" s="14">
        <f>SUM(F301,F320)</f>
        <v>3668.84</v>
      </c>
      <c r="G322" s="11"/>
    </row>
    <row r="323" spans="1:7" ht="11.25">
      <c r="A323" s="17"/>
      <c r="B323" s="26"/>
      <c r="C323" s="14"/>
      <c r="D323" s="26"/>
      <c r="E323" s="26"/>
      <c r="F323" s="14"/>
      <c r="G323" s="24"/>
    </row>
    <row r="324" spans="1:7" ht="11.25">
      <c r="A324" s="17"/>
      <c r="B324" s="26"/>
      <c r="C324" s="14"/>
      <c r="D324" s="26"/>
      <c r="E324" s="26"/>
      <c r="F324" s="14"/>
      <c r="G324" s="24"/>
    </row>
    <row r="325" spans="1:7" ht="11.25">
      <c r="A325" s="17"/>
      <c r="B325" s="26"/>
      <c r="C325" s="14"/>
      <c r="D325" s="26"/>
      <c r="E325" s="26"/>
      <c r="F325" s="14"/>
      <c r="G325" s="24"/>
    </row>
    <row r="326" spans="1:7" ht="11.25">
      <c r="A326" s="17"/>
      <c r="B326" s="26"/>
      <c r="C326" s="14"/>
      <c r="D326" s="26"/>
      <c r="E326" s="26"/>
      <c r="F326" s="14"/>
      <c r="G326" s="24"/>
    </row>
    <row r="327" spans="1:9" ht="11.25">
      <c r="A327" s="65" t="s">
        <v>277</v>
      </c>
      <c r="B327" s="26"/>
      <c r="C327" s="14"/>
      <c r="D327" s="14"/>
      <c r="E327" s="26"/>
      <c r="F327" s="14"/>
      <c r="G327" s="24"/>
      <c r="H327" s="26"/>
      <c r="I327" s="14"/>
    </row>
    <row r="328" spans="1:6" ht="11.25">
      <c r="A328" s="17"/>
      <c r="B328" s="8" t="s">
        <v>314</v>
      </c>
      <c r="C328" s="14"/>
      <c r="D328" s="14"/>
      <c r="E328" s="8" t="s">
        <v>318</v>
      </c>
      <c r="F328" s="14"/>
    </row>
    <row r="329" spans="1:6" ht="11.25">
      <c r="A329" s="17"/>
      <c r="B329" s="8"/>
      <c r="C329" s="14"/>
      <c r="D329" s="14"/>
      <c r="E329" s="8"/>
      <c r="F329" s="14"/>
    </row>
    <row r="330" spans="1:7" ht="11.25">
      <c r="A330" s="19" t="s">
        <v>5</v>
      </c>
      <c r="B330" s="32"/>
      <c r="C330" s="14">
        <v>-7816.7</v>
      </c>
      <c r="D330" s="15"/>
      <c r="E330" s="32"/>
      <c r="F330" s="20">
        <v>0</v>
      </c>
      <c r="G330" s="11"/>
    </row>
    <row r="331" spans="1:7" ht="11.25">
      <c r="A331" s="17"/>
      <c r="B331" s="28"/>
      <c r="C331" s="20"/>
      <c r="D331" s="15"/>
      <c r="E331" s="28"/>
      <c r="F331" s="20"/>
      <c r="G331" s="11"/>
    </row>
    <row r="332" spans="1:7" ht="11.25">
      <c r="A332" s="17" t="s">
        <v>0</v>
      </c>
      <c r="B332" s="21"/>
      <c r="C332" s="26"/>
      <c r="D332" s="10"/>
      <c r="E332" s="21"/>
      <c r="F332" s="26"/>
      <c r="G332" s="11"/>
    </row>
    <row r="333" spans="1:7" ht="11.25">
      <c r="A333" s="9" t="s">
        <v>288</v>
      </c>
      <c r="B333" s="12">
        <v>0</v>
      </c>
      <c r="C333" s="6"/>
      <c r="D333" s="10"/>
      <c r="E333" s="12">
        <v>5000</v>
      </c>
      <c r="F333" s="6"/>
      <c r="G333" s="11"/>
    </row>
    <row r="334" spans="1:7" ht="11.25">
      <c r="A334" s="13" t="s">
        <v>1</v>
      </c>
      <c r="B334" s="6"/>
      <c r="C334" s="14">
        <f>SUM(B333:B333)</f>
        <v>0</v>
      </c>
      <c r="D334" s="10"/>
      <c r="E334" s="6"/>
      <c r="F334" s="14">
        <f>SUM(E333:E333)</f>
        <v>5000</v>
      </c>
      <c r="G334" s="11"/>
    </row>
    <row r="335" spans="1:7" ht="11.25">
      <c r="A335" s="9"/>
      <c r="B335" s="6"/>
      <c r="C335" s="14"/>
      <c r="D335" s="10"/>
      <c r="E335" s="6"/>
      <c r="F335" s="14"/>
      <c r="G335" s="11"/>
    </row>
    <row r="336" spans="1:7" ht="11.25">
      <c r="A336" s="13" t="s">
        <v>2</v>
      </c>
      <c r="B336" s="6"/>
      <c r="C336" s="6"/>
      <c r="D336" s="10"/>
      <c r="E336" s="6"/>
      <c r="F336" s="6"/>
      <c r="G336" s="11"/>
    </row>
    <row r="337" spans="1:7" ht="11.25">
      <c r="A337" s="9" t="s">
        <v>264</v>
      </c>
      <c r="B337" s="6">
        <v>0</v>
      </c>
      <c r="C337" s="6"/>
      <c r="D337" s="10"/>
      <c r="E337" s="6">
        <v>6879.2</v>
      </c>
      <c r="F337" s="6"/>
      <c r="G337" s="11"/>
    </row>
    <row r="338" spans="1:7" ht="11.25">
      <c r="A338" s="9" t="s">
        <v>280</v>
      </c>
      <c r="B338" s="12">
        <v>0</v>
      </c>
      <c r="C338" s="6"/>
      <c r="D338" s="10"/>
      <c r="E338" s="12">
        <v>5937.5</v>
      </c>
      <c r="F338" s="6"/>
      <c r="G338" s="11"/>
    </row>
    <row r="339" spans="1:7" ht="11.25">
      <c r="A339" s="13" t="s">
        <v>1</v>
      </c>
      <c r="B339" s="6"/>
      <c r="C339" s="14">
        <f>SUM(B337:B338)</f>
        <v>0</v>
      </c>
      <c r="D339" s="10"/>
      <c r="E339" s="6"/>
      <c r="F339" s="14">
        <f>SUM(E337:E338)</f>
        <v>12816.7</v>
      </c>
      <c r="G339" s="11"/>
    </row>
    <row r="340" spans="1:7" ht="11.25">
      <c r="A340" s="19"/>
      <c r="B340" s="6"/>
      <c r="C340" s="14"/>
      <c r="D340" s="26"/>
      <c r="E340" s="6"/>
      <c r="F340" s="14"/>
      <c r="G340" s="24"/>
    </row>
    <row r="341" spans="1:7" ht="11.25">
      <c r="A341" s="13" t="s">
        <v>3</v>
      </c>
      <c r="B341" s="6"/>
      <c r="C341" s="14">
        <f>SUM(C334-C339)</f>
        <v>0</v>
      </c>
      <c r="D341" s="15"/>
      <c r="E341" s="6"/>
      <c r="F341" s="14">
        <f>SUM(F334-F339)</f>
        <v>-7816.700000000001</v>
      </c>
      <c r="G341" s="11"/>
    </row>
    <row r="342" spans="1:7" ht="11.25">
      <c r="A342" s="7"/>
      <c r="B342" s="21"/>
      <c r="C342" s="6"/>
      <c r="D342" s="10"/>
      <c r="E342" s="21"/>
      <c r="F342" s="6"/>
      <c r="G342" s="11"/>
    </row>
    <row r="343" spans="1:7" ht="11.25">
      <c r="A343" s="17" t="s">
        <v>6</v>
      </c>
      <c r="B343" s="21"/>
      <c r="C343" s="14">
        <f>SUM(C330,C341)</f>
        <v>-7816.7</v>
      </c>
      <c r="D343" s="10"/>
      <c r="E343" s="21"/>
      <c r="F343" s="14">
        <f>SUM(F330,F341)</f>
        <v>-7816.700000000001</v>
      </c>
      <c r="G343" s="11"/>
    </row>
    <row r="344" spans="1:7" ht="11.25">
      <c r="A344" s="17"/>
      <c r="B344" s="26"/>
      <c r="C344" s="14"/>
      <c r="D344" s="26"/>
      <c r="E344" s="26"/>
      <c r="F344" s="14"/>
      <c r="G344" s="24"/>
    </row>
    <row r="345" spans="1:7" ht="11.25">
      <c r="A345" s="17"/>
      <c r="B345" s="26"/>
      <c r="C345" s="14"/>
      <c r="D345" s="26"/>
      <c r="E345" s="26"/>
      <c r="F345" s="14"/>
      <c r="G345" s="24"/>
    </row>
    <row r="346" spans="1:9" ht="11.25">
      <c r="A346" s="65" t="s">
        <v>296</v>
      </c>
      <c r="B346" s="26"/>
      <c r="C346" s="14"/>
      <c r="D346" s="14"/>
      <c r="E346" s="26"/>
      <c r="F346" s="14"/>
      <c r="G346" s="24"/>
      <c r="H346" s="26"/>
      <c r="I346" s="14"/>
    </row>
    <row r="347" spans="1:6" ht="11.25">
      <c r="A347" s="17"/>
      <c r="B347" s="8" t="s">
        <v>314</v>
      </c>
      <c r="C347" s="14"/>
      <c r="D347" s="14"/>
      <c r="E347" s="8" t="s">
        <v>318</v>
      </c>
      <c r="F347" s="14"/>
    </row>
    <row r="348" spans="1:6" ht="11.25">
      <c r="A348" s="17"/>
      <c r="B348" s="8"/>
      <c r="C348" s="14"/>
      <c r="D348" s="14"/>
      <c r="E348" s="8"/>
      <c r="F348" s="14"/>
    </row>
    <row r="349" spans="1:7" ht="11.25">
      <c r="A349" s="19" t="s">
        <v>5</v>
      </c>
      <c r="B349" s="32"/>
      <c r="C349" s="14">
        <v>32926.27</v>
      </c>
      <c r="D349" s="15"/>
      <c r="E349" s="32"/>
      <c r="F349" s="20">
        <v>0</v>
      </c>
      <c r="G349" s="11"/>
    </row>
    <row r="350" spans="1:7" ht="11.25">
      <c r="A350" s="17"/>
      <c r="B350" s="28"/>
      <c r="C350" s="20"/>
      <c r="D350" s="15"/>
      <c r="E350" s="28"/>
      <c r="F350" s="20"/>
      <c r="G350" s="11"/>
    </row>
    <row r="351" spans="1:7" ht="11.25">
      <c r="A351" s="17" t="s">
        <v>0</v>
      </c>
      <c r="B351" s="21"/>
      <c r="C351" s="26"/>
      <c r="D351" s="10"/>
      <c r="E351" s="21"/>
      <c r="F351" s="26"/>
      <c r="G351" s="11"/>
    </row>
    <row r="352" spans="1:7" ht="11.25">
      <c r="A352" s="7" t="s">
        <v>306</v>
      </c>
      <c r="B352" s="26">
        <v>0</v>
      </c>
      <c r="C352" s="26"/>
      <c r="D352" s="10"/>
      <c r="E352" s="26">
        <v>1960</v>
      </c>
      <c r="F352" s="26"/>
      <c r="G352" s="11"/>
    </row>
    <row r="353" spans="1:7" ht="11.25">
      <c r="A353" s="9" t="s">
        <v>297</v>
      </c>
      <c r="B353" s="12">
        <v>0</v>
      </c>
      <c r="C353" s="6"/>
      <c r="D353" s="10"/>
      <c r="E353" s="12">
        <v>37785</v>
      </c>
      <c r="F353" s="6"/>
      <c r="G353" s="11"/>
    </row>
    <row r="354" spans="1:7" ht="11.25">
      <c r="A354" s="13" t="s">
        <v>1</v>
      </c>
      <c r="B354" s="6"/>
      <c r="C354" s="14">
        <f>SUM(B352:B353)</f>
        <v>0</v>
      </c>
      <c r="D354" s="10"/>
      <c r="E354" s="6"/>
      <c r="F354" s="14">
        <f>SUM(E352:E353)</f>
        <v>39745</v>
      </c>
      <c r="G354" s="11"/>
    </row>
    <row r="355" spans="1:7" ht="11.25">
      <c r="A355" s="9"/>
      <c r="B355" s="6"/>
      <c r="C355" s="14"/>
      <c r="D355" s="10"/>
      <c r="E355" s="6"/>
      <c r="F355" s="14"/>
      <c r="G355" s="11"/>
    </row>
    <row r="356" spans="1:7" ht="11.25">
      <c r="A356" s="13" t="s">
        <v>2</v>
      </c>
      <c r="B356" s="6"/>
      <c r="C356" s="6"/>
      <c r="D356" s="10"/>
      <c r="E356" s="6"/>
      <c r="F356" s="6"/>
      <c r="G356" s="11"/>
    </row>
    <row r="357" spans="1:7" ht="11.25">
      <c r="A357" s="7" t="s">
        <v>85</v>
      </c>
      <c r="B357" s="6">
        <v>967.89</v>
      </c>
      <c r="C357" s="6"/>
      <c r="D357" s="10"/>
      <c r="E357" s="6">
        <v>5796.14</v>
      </c>
      <c r="F357" s="6"/>
      <c r="G357" s="11"/>
    </row>
    <row r="358" spans="1:7" ht="11.25">
      <c r="A358" s="7" t="s">
        <v>261</v>
      </c>
      <c r="B358" s="12">
        <v>336.28</v>
      </c>
      <c r="C358" s="6"/>
      <c r="D358" s="10"/>
      <c r="E358" s="12">
        <v>2326.76</v>
      </c>
      <c r="F358" s="6"/>
      <c r="G358" s="11"/>
    </row>
    <row r="359" spans="1:7" ht="11.25">
      <c r="A359" s="13" t="s">
        <v>1</v>
      </c>
      <c r="B359" s="6"/>
      <c r="C359" s="14">
        <f>SUM(B357:B358)</f>
        <v>1304.17</v>
      </c>
      <c r="D359" s="10"/>
      <c r="E359" s="6"/>
      <c r="F359" s="14">
        <f>SUM(E357:E358)</f>
        <v>8122.900000000001</v>
      </c>
      <c r="G359" s="11"/>
    </row>
    <row r="360" spans="1:7" ht="11.25">
      <c r="A360" s="19"/>
      <c r="B360" s="6"/>
      <c r="C360" s="14"/>
      <c r="D360" s="26"/>
      <c r="E360" s="6"/>
      <c r="F360" s="14"/>
      <c r="G360" s="24"/>
    </row>
    <row r="361" spans="1:7" ht="11.25">
      <c r="A361" s="13" t="s">
        <v>3</v>
      </c>
      <c r="B361" s="6"/>
      <c r="C361" s="14">
        <f>SUM(C354-C359)</f>
        <v>-1304.17</v>
      </c>
      <c r="D361" s="15"/>
      <c r="E361" s="6"/>
      <c r="F361" s="14">
        <f>SUM(F354-F359)</f>
        <v>31622.1</v>
      </c>
      <c r="G361" s="11"/>
    </row>
    <row r="362" spans="1:7" ht="11.25">
      <c r="A362" s="7"/>
      <c r="B362" s="21"/>
      <c r="C362" s="6"/>
      <c r="D362" s="10"/>
      <c r="E362" s="21"/>
      <c r="F362" s="6"/>
      <c r="G362" s="11"/>
    </row>
    <row r="363" spans="1:7" ht="11.25">
      <c r="A363" s="17" t="s">
        <v>6</v>
      </c>
      <c r="B363" s="21"/>
      <c r="C363" s="14">
        <f>SUM(C349,C361)</f>
        <v>31622.1</v>
      </c>
      <c r="D363" s="10"/>
      <c r="E363" s="21"/>
      <c r="F363" s="14">
        <f>SUM(F349,F361)</f>
        <v>31622.1</v>
      </c>
      <c r="G363" s="11"/>
    </row>
    <row r="364" spans="1:7" ht="11.25">
      <c r="A364" s="17"/>
      <c r="B364" s="26"/>
      <c r="C364" s="14"/>
      <c r="D364" s="26"/>
      <c r="E364" s="26"/>
      <c r="F364" s="14"/>
      <c r="G364" s="24"/>
    </row>
    <row r="365" spans="1:7" ht="11.25">
      <c r="A365" s="17"/>
      <c r="B365" s="26"/>
      <c r="C365" s="14"/>
      <c r="D365" s="26"/>
      <c r="E365" s="26"/>
      <c r="F365" s="14"/>
      <c r="G365" s="24"/>
    </row>
    <row r="366" spans="1:7" ht="11.25">
      <c r="A366" s="65" t="s">
        <v>321</v>
      </c>
      <c r="B366" s="26"/>
      <c r="C366" s="14"/>
      <c r="D366" s="14"/>
      <c r="E366" s="26"/>
      <c r="F366" s="14"/>
      <c r="G366" s="24"/>
    </row>
    <row r="367" spans="1:7" ht="11.25">
      <c r="A367" s="17"/>
      <c r="B367" s="8" t="s">
        <v>314</v>
      </c>
      <c r="C367" s="14"/>
      <c r="D367" s="14"/>
      <c r="E367" s="8" t="s">
        <v>318</v>
      </c>
      <c r="F367" s="14"/>
      <c r="G367" s="24"/>
    </row>
    <row r="368" spans="1:7" ht="11.25">
      <c r="A368" s="17"/>
      <c r="B368" s="8"/>
      <c r="C368" s="14"/>
      <c r="D368" s="14"/>
      <c r="E368" s="8"/>
      <c r="F368" s="14"/>
      <c r="G368" s="24"/>
    </row>
    <row r="369" spans="1:7" ht="11.25">
      <c r="A369" s="19" t="s">
        <v>5</v>
      </c>
      <c r="B369" s="32"/>
      <c r="C369" s="14">
        <v>0</v>
      </c>
      <c r="D369" s="15"/>
      <c r="E369" s="32"/>
      <c r="F369" s="20"/>
      <c r="G369" s="24"/>
    </row>
    <row r="370" spans="1:7" ht="11.25">
      <c r="A370" s="17"/>
      <c r="B370" s="28"/>
      <c r="C370" s="20"/>
      <c r="D370" s="15"/>
      <c r="E370" s="28"/>
      <c r="F370" s="20"/>
      <c r="G370" s="24"/>
    </row>
    <row r="371" spans="1:7" ht="11.25">
      <c r="A371" s="17" t="s">
        <v>0</v>
      </c>
      <c r="B371" s="21"/>
      <c r="C371" s="26"/>
      <c r="D371" s="10"/>
      <c r="E371" s="21"/>
      <c r="F371" s="26"/>
      <c r="G371" s="24"/>
    </row>
    <row r="372" spans="1:7" ht="11.25">
      <c r="A372" s="9" t="s">
        <v>322</v>
      </c>
      <c r="B372" s="12">
        <v>833.34</v>
      </c>
      <c r="C372" s="6"/>
      <c r="D372" s="10"/>
      <c r="E372" s="12">
        <v>1000</v>
      </c>
      <c r="F372" s="6"/>
      <c r="G372" s="24"/>
    </row>
    <row r="373" spans="1:7" ht="11.25">
      <c r="A373" s="13" t="s">
        <v>1</v>
      </c>
      <c r="B373" s="6"/>
      <c r="C373" s="14">
        <f>SUM(B372:B372)</f>
        <v>833.34</v>
      </c>
      <c r="D373" s="10"/>
      <c r="E373" s="6"/>
      <c r="F373" s="14"/>
      <c r="G373" s="24"/>
    </row>
    <row r="374" spans="1:7" ht="11.25">
      <c r="A374" s="9"/>
      <c r="B374" s="6"/>
      <c r="C374" s="14"/>
      <c r="D374" s="10"/>
      <c r="E374" s="6"/>
      <c r="F374" s="14"/>
      <c r="G374" s="24"/>
    </row>
    <row r="375" spans="1:7" ht="11.25">
      <c r="A375" s="13" t="s">
        <v>2</v>
      </c>
      <c r="B375" s="6"/>
      <c r="C375" s="6"/>
      <c r="D375" s="10"/>
      <c r="E375" s="6"/>
      <c r="F375" s="6"/>
      <c r="G375" s="24"/>
    </row>
    <row r="376" spans="1:7" ht="11.25">
      <c r="A376" s="9" t="s">
        <v>323</v>
      </c>
      <c r="B376" s="6">
        <v>120</v>
      </c>
      <c r="C376" s="6"/>
      <c r="D376" s="10"/>
      <c r="E376" s="6">
        <v>120</v>
      </c>
      <c r="F376" s="6"/>
      <c r="G376" s="24"/>
    </row>
    <row r="377" spans="1:7" ht="11.25">
      <c r="A377" s="13" t="s">
        <v>1</v>
      </c>
      <c r="B377" s="6"/>
      <c r="C377" s="14">
        <f>SUM(B376:B376)</f>
        <v>120</v>
      </c>
      <c r="D377" s="10"/>
      <c r="E377" s="6"/>
      <c r="F377" s="14"/>
      <c r="G377" s="24"/>
    </row>
    <row r="378" spans="1:7" ht="11.25">
      <c r="A378" s="19"/>
      <c r="B378" s="6"/>
      <c r="C378" s="14"/>
      <c r="D378" s="26"/>
      <c r="E378" s="6"/>
      <c r="F378" s="14"/>
      <c r="G378" s="24"/>
    </row>
    <row r="379" spans="1:7" ht="11.25">
      <c r="A379" s="13" t="s">
        <v>3</v>
      </c>
      <c r="B379" s="6"/>
      <c r="C379" s="14">
        <f>SUM(C373-C377)</f>
        <v>713.34</v>
      </c>
      <c r="D379" s="15"/>
      <c r="E379" s="6"/>
      <c r="F379" s="14"/>
      <c r="G379" s="24"/>
    </row>
    <row r="380" spans="1:7" ht="11.25">
      <c r="A380" s="7"/>
      <c r="B380" s="21"/>
      <c r="C380" s="6"/>
      <c r="D380" s="10"/>
      <c r="E380" s="21"/>
      <c r="F380" s="6"/>
      <c r="G380" s="24"/>
    </row>
    <row r="381" spans="1:7" ht="11.25">
      <c r="A381" s="17" t="s">
        <v>6</v>
      </c>
      <c r="B381" s="21"/>
      <c r="C381" s="14">
        <f>SUM(C369,C379)</f>
        <v>713.34</v>
      </c>
      <c r="D381" s="10"/>
      <c r="E381" s="21"/>
      <c r="F381" s="14"/>
      <c r="G381" s="24"/>
    </row>
    <row r="382" spans="1:7" ht="11.25">
      <c r="A382" s="17"/>
      <c r="B382" s="26"/>
      <c r="C382" s="14"/>
      <c r="D382" s="26"/>
      <c r="E382" s="26"/>
      <c r="F382" s="14"/>
      <c r="G382" s="24"/>
    </row>
    <row r="383" spans="1:7" ht="11.25">
      <c r="A383" s="17"/>
      <c r="B383" s="26"/>
      <c r="C383" s="14"/>
      <c r="D383" s="26"/>
      <c r="E383" s="26"/>
      <c r="F383" s="14"/>
      <c r="G383" s="24"/>
    </row>
    <row r="384" spans="1:7" ht="11.25">
      <c r="A384" s="17"/>
      <c r="B384" s="26"/>
      <c r="C384" s="14"/>
      <c r="D384" s="26"/>
      <c r="E384" s="26"/>
      <c r="F384" s="14"/>
      <c r="G384" s="24"/>
    </row>
    <row r="385" spans="1:7" ht="11.25">
      <c r="A385" s="17"/>
      <c r="B385" s="26"/>
      <c r="C385" s="14"/>
      <c r="D385" s="26"/>
      <c r="E385" s="26"/>
      <c r="F385" s="14"/>
      <c r="G385" s="24"/>
    </row>
    <row r="386" spans="1:9" ht="11.25">
      <c r="A386" s="17"/>
      <c r="B386" s="6"/>
      <c r="C386" s="6"/>
      <c r="D386" s="6"/>
      <c r="E386" s="14"/>
      <c r="F386" s="14"/>
      <c r="G386" s="6"/>
      <c r="H386" s="1"/>
      <c r="I386" s="1"/>
    </row>
    <row r="387" spans="1:9" ht="11.25">
      <c r="A387" s="7" t="s">
        <v>60</v>
      </c>
      <c r="B387" s="6"/>
      <c r="C387" s="6">
        <v>1</v>
      </c>
      <c r="D387" s="6"/>
      <c r="E387" s="6" t="s">
        <v>75</v>
      </c>
      <c r="F387" s="6"/>
      <c r="G387" s="6"/>
      <c r="H387" s="6">
        <v>673.67</v>
      </c>
      <c r="I387" s="1"/>
    </row>
    <row r="388" spans="1:9" ht="11.25">
      <c r="A388" s="7"/>
      <c r="B388" s="6"/>
      <c r="C388" s="6"/>
      <c r="D388" s="6"/>
      <c r="E388" s="6"/>
      <c r="F388" s="6"/>
      <c r="G388" s="6"/>
      <c r="I388" s="1"/>
    </row>
    <row r="389" spans="1:9" ht="11.25">
      <c r="A389" s="7" t="s">
        <v>61</v>
      </c>
      <c r="B389" s="7"/>
      <c r="C389" s="6">
        <v>78575.88</v>
      </c>
      <c r="D389" s="6"/>
      <c r="E389" s="6" t="s">
        <v>51</v>
      </c>
      <c r="F389" s="6"/>
      <c r="G389" s="6"/>
      <c r="H389" s="6">
        <v>663.15</v>
      </c>
      <c r="I389" s="1"/>
    </row>
    <row r="390" spans="1:9" ht="11.25">
      <c r="A390" s="7"/>
      <c r="B390" s="7"/>
      <c r="C390" s="6"/>
      <c r="D390" s="6"/>
      <c r="E390" s="6"/>
      <c r="F390" s="6"/>
      <c r="G390" s="6"/>
      <c r="I390" s="1"/>
    </row>
    <row r="391" spans="1:9" ht="11.25">
      <c r="A391" s="7" t="s">
        <v>276</v>
      </c>
      <c r="B391" s="7"/>
      <c r="C391" s="6">
        <v>240004.46</v>
      </c>
      <c r="D391" s="6"/>
      <c r="E391" s="6" t="s">
        <v>90</v>
      </c>
      <c r="F391" s="6"/>
      <c r="G391" s="6"/>
      <c r="H391" s="6">
        <v>-3045.79</v>
      </c>
      <c r="I391" s="1"/>
    </row>
    <row r="392" spans="1:9" ht="11.25">
      <c r="A392" s="7"/>
      <c r="B392" s="7"/>
      <c r="C392" s="6"/>
      <c r="D392" s="6"/>
      <c r="E392" s="6"/>
      <c r="F392" s="6"/>
      <c r="G392" s="6"/>
      <c r="I392" s="1"/>
    </row>
    <row r="393" spans="1:9" ht="11.25">
      <c r="A393" s="7" t="s">
        <v>40</v>
      </c>
      <c r="B393" s="7"/>
      <c r="C393" s="6">
        <v>4.5</v>
      </c>
      <c r="D393" s="6"/>
      <c r="E393" s="6" t="s">
        <v>13</v>
      </c>
      <c r="F393" s="6"/>
      <c r="G393" s="6"/>
      <c r="H393" s="6">
        <v>21317.25</v>
      </c>
      <c r="I393" s="1"/>
    </row>
    <row r="394" spans="1:9" ht="11.25">
      <c r="A394" s="7"/>
      <c r="B394" s="7"/>
      <c r="C394" s="6"/>
      <c r="D394" s="6"/>
      <c r="E394" s="6"/>
      <c r="F394" s="6"/>
      <c r="G394" s="6"/>
      <c r="I394" s="1"/>
    </row>
    <row r="395" spans="1:9" ht="11.25">
      <c r="A395" s="1" t="s">
        <v>17</v>
      </c>
      <c r="B395" s="7"/>
      <c r="C395" s="6">
        <v>1138.04</v>
      </c>
      <c r="D395" s="6"/>
      <c r="E395" s="6" t="s">
        <v>38</v>
      </c>
      <c r="F395" s="6"/>
      <c r="G395" s="6"/>
      <c r="H395" s="6">
        <v>1681.72</v>
      </c>
      <c r="I395" s="1"/>
    </row>
    <row r="396" spans="2:9" ht="11.25">
      <c r="B396" s="7"/>
      <c r="C396" s="6"/>
      <c r="D396" s="6"/>
      <c r="E396" s="6"/>
      <c r="F396" s="6"/>
      <c r="G396" s="6"/>
      <c r="I396" s="1"/>
    </row>
    <row r="397" spans="1:9" ht="11.25">
      <c r="A397" s="1" t="s">
        <v>305</v>
      </c>
      <c r="B397" s="7"/>
      <c r="C397" s="6">
        <v>2590.26</v>
      </c>
      <c r="D397" s="6"/>
      <c r="E397" s="6" t="s">
        <v>76</v>
      </c>
      <c r="F397" s="6"/>
      <c r="G397" s="6"/>
      <c r="H397" s="6">
        <v>0</v>
      </c>
      <c r="I397" s="1"/>
    </row>
    <row r="398" spans="4:9" ht="11.25">
      <c r="D398" s="6"/>
      <c r="E398" s="6"/>
      <c r="F398" s="6"/>
      <c r="G398" s="6"/>
      <c r="I398" s="1"/>
    </row>
    <row r="399" spans="4:9" ht="11.25">
      <c r="D399" s="6"/>
      <c r="E399" s="6" t="s">
        <v>235</v>
      </c>
      <c r="F399" s="6"/>
      <c r="G399" s="6"/>
      <c r="H399" s="6">
        <v>2797.02</v>
      </c>
      <c r="I399" s="1"/>
    </row>
    <row r="400" spans="4:9" ht="11.25">
      <c r="D400" s="6"/>
      <c r="E400" s="6"/>
      <c r="F400" s="6"/>
      <c r="I400" s="1"/>
    </row>
    <row r="401" spans="3:9" ht="11.25">
      <c r="C401" s="6"/>
      <c r="D401" s="6"/>
      <c r="E401" s="6" t="s">
        <v>77</v>
      </c>
      <c r="F401" s="6"/>
      <c r="H401" s="6">
        <v>268964.7</v>
      </c>
      <c r="I401" s="1"/>
    </row>
    <row r="402" spans="3:9" ht="11.25">
      <c r="C402" s="6"/>
      <c r="D402" s="6"/>
      <c r="E402" s="6"/>
      <c r="F402" s="6"/>
      <c r="I402" s="1"/>
    </row>
    <row r="403" spans="3:9" ht="11.25">
      <c r="C403" s="6"/>
      <c r="D403" s="6"/>
      <c r="E403" s="6" t="s">
        <v>298</v>
      </c>
      <c r="F403" s="6"/>
      <c r="H403" s="6">
        <v>31622.1</v>
      </c>
      <c r="I403" s="1"/>
    </row>
    <row r="404" spans="4:6" ht="11.25">
      <c r="D404" s="6"/>
      <c r="E404" s="6"/>
      <c r="F404" s="6"/>
    </row>
    <row r="405" spans="4:8" ht="11.25">
      <c r="D405" s="6"/>
      <c r="E405" s="6" t="s">
        <v>78</v>
      </c>
      <c r="F405" s="6"/>
      <c r="H405" s="6">
        <v>18570</v>
      </c>
    </row>
    <row r="406" spans="4:6" ht="11.25">
      <c r="D406" s="6"/>
      <c r="E406" s="6"/>
      <c r="F406" s="6"/>
    </row>
    <row r="407" spans="4:8" ht="11.25">
      <c r="D407" s="6"/>
      <c r="E407" s="6" t="s">
        <v>79</v>
      </c>
      <c r="F407" s="6"/>
      <c r="H407" s="6">
        <v>3327.73</v>
      </c>
    </row>
    <row r="408" spans="4:6" ht="11.25">
      <c r="D408" s="6"/>
      <c r="E408" s="6"/>
      <c r="F408" s="6"/>
    </row>
    <row r="409" spans="4:8" ht="11.25">
      <c r="D409" s="6"/>
      <c r="E409" s="6" t="s">
        <v>227</v>
      </c>
      <c r="F409" s="6"/>
      <c r="H409" s="6">
        <v>3668.84</v>
      </c>
    </row>
    <row r="410" spans="4:6" ht="11.25">
      <c r="D410" s="6"/>
      <c r="E410" s="6"/>
      <c r="F410" s="6"/>
    </row>
    <row r="411" spans="4:8" ht="11.25">
      <c r="D411" s="6"/>
      <c r="E411" s="6" t="s">
        <v>321</v>
      </c>
      <c r="F411" s="6"/>
      <c r="H411" s="6">
        <v>713.34</v>
      </c>
    </row>
    <row r="412" spans="4:6" ht="11.25">
      <c r="D412" s="6"/>
      <c r="E412" s="6"/>
      <c r="F412" s="6"/>
    </row>
    <row r="413" spans="4:8" ht="11.25">
      <c r="D413" s="6"/>
      <c r="E413" s="6" t="s">
        <v>309</v>
      </c>
      <c r="F413" s="6"/>
      <c r="H413" s="6">
        <v>-6348.43</v>
      </c>
    </row>
    <row r="414" spans="4:6" ht="11.25">
      <c r="D414" s="6"/>
      <c r="E414" s="6"/>
      <c r="F414" s="6"/>
    </row>
    <row r="415" spans="4:8" ht="11.25">
      <c r="D415" s="6"/>
      <c r="E415" s="6" t="s">
        <v>263</v>
      </c>
      <c r="F415" s="6"/>
      <c r="H415" s="6">
        <v>-7816.7</v>
      </c>
    </row>
    <row r="416" spans="4:6" ht="11.25">
      <c r="D416" s="6"/>
      <c r="E416" s="6"/>
      <c r="F416" s="6"/>
    </row>
    <row r="417" spans="4:8" ht="11.25">
      <c r="D417" s="6"/>
      <c r="E417" s="6" t="s">
        <v>81</v>
      </c>
      <c r="F417" s="6"/>
      <c r="H417" s="6">
        <v>0</v>
      </c>
    </row>
    <row r="418" spans="4:6" ht="11.25">
      <c r="D418" s="6"/>
      <c r="E418" s="6"/>
      <c r="F418" s="6"/>
    </row>
    <row r="419" spans="1:8" ht="11.25">
      <c r="A419" s="1" t="s">
        <v>7</v>
      </c>
      <c r="D419" s="6"/>
      <c r="E419" s="6" t="s">
        <v>82</v>
      </c>
      <c r="F419" s="6"/>
      <c r="H419" s="6">
        <v>0</v>
      </c>
    </row>
    <row r="420" spans="1:6" ht="11.25">
      <c r="A420" s="1" t="s">
        <v>304</v>
      </c>
      <c r="C420" s="6">
        <v>-121.61</v>
      </c>
      <c r="D420" s="6"/>
      <c r="E420" s="6"/>
      <c r="F420" s="6"/>
    </row>
    <row r="421" spans="4:8" ht="11.25">
      <c r="D421" s="6"/>
      <c r="E421" s="6" t="s">
        <v>64</v>
      </c>
      <c r="F421" s="6"/>
      <c r="H421" s="6">
        <v>23.67</v>
      </c>
    </row>
    <row r="422" spans="4:8" ht="11.25">
      <c r="D422" s="6"/>
      <c r="E422" s="6"/>
      <c r="H422" s="12"/>
    </row>
    <row r="423" spans="3:8" ht="11.25">
      <c r="C423" s="12"/>
      <c r="D423" s="6"/>
      <c r="E423" s="6" t="s">
        <v>83</v>
      </c>
      <c r="F423" s="6"/>
      <c r="H423" s="40">
        <v>-14619.74</v>
      </c>
    </row>
    <row r="424" spans="1:7" ht="11.25">
      <c r="A424" s="7"/>
      <c r="D424" s="6"/>
      <c r="G424" s="14"/>
    </row>
    <row r="425" spans="1:10" ht="11.25">
      <c r="A425" s="7"/>
      <c r="B425" s="17" t="s">
        <v>1</v>
      </c>
      <c r="C425" s="8">
        <f>SUM(C387:C423)</f>
        <v>322192.52999999997</v>
      </c>
      <c r="D425" s="6"/>
      <c r="E425" s="6"/>
      <c r="F425" s="14" t="s">
        <v>39</v>
      </c>
      <c r="H425" s="8">
        <f>SUM(H387:H423)</f>
        <v>322192.53</v>
      </c>
      <c r="J425" s="6"/>
    </row>
    <row r="426" spans="4:8" ht="11.25">
      <c r="D426" s="6"/>
      <c r="H426" s="1"/>
    </row>
    <row r="427" spans="4:8" ht="11.25">
      <c r="D427" s="6"/>
      <c r="H427" s="1"/>
    </row>
    <row r="428" ht="11.25">
      <c r="D428" s="12"/>
    </row>
    <row r="429" spans="4:9" ht="11.25">
      <c r="D429" s="6"/>
      <c r="H429" s="1"/>
      <c r="I429" s="1"/>
    </row>
  </sheetData>
  <sheetProtection/>
  <printOptions/>
  <pageMargins left="0.75" right="0.75" top="0.25" bottom="0.25" header="0.5" footer="0.5"/>
  <pageSetup fitToHeight="0" fitToWidth="1" horizontalDpi="600" verticalDpi="600" orientation="portrait" scale="70" r:id="rId1"/>
  <rowBreaks count="5" manualBreakCount="5">
    <brk id="82" max="8" man="1"/>
    <brk id="164" max="8" man="1"/>
    <brk id="248" max="8" man="1"/>
    <brk id="324" max="8" man="1"/>
    <brk id="3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I1">
      <pane ySplit="8" topLeftCell="A42" activePane="bottomLeft" state="frozen"/>
      <selection pane="topLeft" activeCell="D1" sqref="D1"/>
      <selection pane="bottomLeft" activeCell="W49" sqref="W49"/>
    </sheetView>
  </sheetViews>
  <sheetFormatPr defaultColWidth="9.140625" defaultRowHeight="12.75"/>
  <cols>
    <col min="1" max="1" width="24.00390625" style="0" bestFit="1" customWidth="1"/>
    <col min="3" max="3" width="28.8515625" style="0" bestFit="1" customWidth="1"/>
    <col min="6" max="6" width="9.57421875" style="0" bestFit="1" customWidth="1"/>
    <col min="7" max="7" width="29.28125" style="0" bestFit="1" customWidth="1"/>
    <col min="8" max="8" width="10.140625" style="0" bestFit="1" customWidth="1"/>
    <col min="12" max="12" width="9.57421875" style="0" bestFit="1" customWidth="1"/>
    <col min="22" max="22" width="9.57421875" style="0" bestFit="1" customWidth="1"/>
    <col min="32" max="32" width="10.421875" style="0" bestFit="1" customWidth="1"/>
    <col min="40" max="40" width="9.57421875" style="0" bestFit="1" customWidth="1"/>
  </cols>
  <sheetData>
    <row r="1" spans="1:52" ht="15.75">
      <c r="A1" s="41" t="s">
        <v>93</v>
      </c>
      <c r="B1" s="42"/>
      <c r="C1" s="43"/>
      <c r="D1" s="43"/>
      <c r="E1" s="44"/>
      <c r="F1" s="44"/>
      <c r="G1" s="43"/>
      <c r="H1" s="43"/>
      <c r="I1" s="43"/>
      <c r="J1" s="43"/>
      <c r="K1" s="43"/>
      <c r="L1" s="43"/>
      <c r="M1" s="43"/>
      <c r="N1" s="43"/>
      <c r="O1" s="71"/>
      <c r="P1" s="72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ht="15.75">
      <c r="A2" s="41"/>
      <c r="B2" s="42"/>
      <c r="C2" s="43"/>
      <c r="D2" s="43"/>
      <c r="E2" s="44"/>
      <c r="F2" s="44"/>
      <c r="G2" s="43"/>
      <c r="H2" s="43"/>
      <c r="I2" s="43"/>
      <c r="J2" s="43"/>
      <c r="K2" s="43"/>
      <c r="L2" s="43"/>
      <c r="M2" s="43"/>
      <c r="N2" s="43"/>
      <c r="O2" s="47"/>
      <c r="P2" s="47"/>
      <c r="Q2" s="47"/>
      <c r="R2" s="47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ht="15.75">
      <c r="A3" s="41"/>
      <c r="B3" s="42"/>
      <c r="C3" s="43"/>
      <c r="D3" s="43"/>
      <c r="E3" s="44"/>
      <c r="F3" s="44"/>
      <c r="G3" s="43" t="s">
        <v>94</v>
      </c>
      <c r="H3" s="43"/>
      <c r="I3" s="43"/>
      <c r="J3" s="43"/>
      <c r="K3" s="43"/>
      <c r="L3" s="43"/>
      <c r="M3" s="43"/>
      <c r="N3" s="43"/>
      <c r="O3" s="47"/>
      <c r="P3" s="47"/>
      <c r="Q3" s="47"/>
      <c r="R3" s="47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0" ht="15.75">
      <c r="A4" s="41"/>
      <c r="B4" s="42"/>
      <c r="C4" s="43"/>
      <c r="D4" s="43"/>
      <c r="E4" s="44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spans="1:55" ht="15.75">
      <c r="A5" s="48" t="s">
        <v>95</v>
      </c>
      <c r="B5" s="49" t="s">
        <v>96</v>
      </c>
      <c r="C5" s="47" t="s">
        <v>97</v>
      </c>
      <c r="D5" s="47" t="s">
        <v>98</v>
      </c>
      <c r="E5" s="44" t="s">
        <v>99</v>
      </c>
      <c r="F5" s="50" t="s">
        <v>100</v>
      </c>
      <c r="G5" s="49" t="s">
        <v>101</v>
      </c>
      <c r="H5" s="49" t="s">
        <v>102</v>
      </c>
      <c r="I5" s="47" t="s">
        <v>40</v>
      </c>
      <c r="J5" s="47" t="s">
        <v>17</v>
      </c>
      <c r="K5" s="47" t="s">
        <v>103</v>
      </c>
      <c r="L5" s="45" t="s">
        <v>100</v>
      </c>
      <c r="M5" s="71" t="s">
        <v>104</v>
      </c>
      <c r="N5" s="72"/>
      <c r="O5" s="73" t="s">
        <v>105</v>
      </c>
      <c r="P5" s="73"/>
      <c r="Q5" s="73" t="s">
        <v>75</v>
      </c>
      <c r="R5" s="73"/>
      <c r="S5" s="73" t="s">
        <v>51</v>
      </c>
      <c r="T5" s="72"/>
      <c r="U5" s="73" t="s">
        <v>13</v>
      </c>
      <c r="V5" s="73"/>
      <c r="W5" s="73" t="s">
        <v>90</v>
      </c>
      <c r="X5" s="73"/>
      <c r="Y5" s="73" t="s">
        <v>38</v>
      </c>
      <c r="Z5" s="74"/>
      <c r="AA5" s="73" t="s">
        <v>106</v>
      </c>
      <c r="AB5" s="73"/>
      <c r="AC5" s="73" t="s">
        <v>54</v>
      </c>
      <c r="AD5" s="72"/>
      <c r="AE5" s="73" t="s">
        <v>107</v>
      </c>
      <c r="AF5" s="73"/>
      <c r="AG5" s="73" t="s">
        <v>78</v>
      </c>
      <c r="AH5" s="74"/>
      <c r="AI5" s="73" t="s">
        <v>108</v>
      </c>
      <c r="AJ5" s="73"/>
      <c r="AK5" s="73" t="s">
        <v>80</v>
      </c>
      <c r="AL5" s="74"/>
      <c r="AM5" s="73" t="s">
        <v>109</v>
      </c>
      <c r="AN5" s="74"/>
      <c r="AO5" s="73" t="s">
        <v>110</v>
      </c>
      <c r="AP5" s="74"/>
      <c r="AQ5" s="73" t="s">
        <v>111</v>
      </c>
      <c r="AR5" s="74"/>
      <c r="AS5" s="75" t="s">
        <v>112</v>
      </c>
      <c r="AT5" s="75"/>
      <c r="AU5" s="73" t="s">
        <v>113</v>
      </c>
      <c r="AV5" s="73"/>
      <c r="AW5" s="52"/>
      <c r="AX5" s="75" t="s">
        <v>112</v>
      </c>
      <c r="AY5" s="75"/>
      <c r="AZ5" s="75" t="s">
        <v>114</v>
      </c>
      <c r="BA5" s="75"/>
      <c r="BB5" s="75" t="s">
        <v>115</v>
      </c>
      <c r="BC5" s="75"/>
    </row>
    <row r="6" spans="1:55" ht="15.75">
      <c r="A6" s="48"/>
      <c r="B6" s="49"/>
      <c r="C6" s="47"/>
      <c r="D6" s="47"/>
      <c r="E6" s="44"/>
      <c r="F6" s="44"/>
      <c r="G6" s="47"/>
      <c r="H6" s="47"/>
      <c r="I6" s="47"/>
      <c r="J6" s="47"/>
      <c r="K6" s="47"/>
      <c r="L6" s="47"/>
      <c r="M6" s="47" t="s">
        <v>116</v>
      </c>
      <c r="N6" s="47" t="s">
        <v>117</v>
      </c>
      <c r="O6" s="51" t="s">
        <v>118</v>
      </c>
      <c r="P6" s="51" t="s">
        <v>119</v>
      </c>
      <c r="Q6" s="51" t="s">
        <v>118</v>
      </c>
      <c r="R6" s="51" t="s">
        <v>119</v>
      </c>
      <c r="S6" s="51" t="s">
        <v>118</v>
      </c>
      <c r="T6" s="51" t="s">
        <v>119</v>
      </c>
      <c r="U6" s="51" t="s">
        <v>118</v>
      </c>
      <c r="V6" s="51" t="s">
        <v>119</v>
      </c>
      <c r="W6" s="51" t="s">
        <v>118</v>
      </c>
      <c r="X6" s="51" t="s">
        <v>119</v>
      </c>
      <c r="Y6" s="51" t="s">
        <v>118</v>
      </c>
      <c r="Z6" s="51" t="s">
        <v>119</v>
      </c>
      <c r="AA6" s="51" t="s">
        <v>116</v>
      </c>
      <c r="AB6" s="51" t="s">
        <v>119</v>
      </c>
      <c r="AC6" s="51" t="s">
        <v>116</v>
      </c>
      <c r="AD6" s="51" t="s">
        <v>120</v>
      </c>
      <c r="AE6" s="51" t="s">
        <v>118</v>
      </c>
      <c r="AF6" s="51" t="s">
        <v>119</v>
      </c>
      <c r="AG6" s="51" t="s">
        <v>118</v>
      </c>
      <c r="AH6" s="51" t="s">
        <v>119</v>
      </c>
      <c r="AI6" s="51" t="s">
        <v>118</v>
      </c>
      <c r="AJ6" s="51" t="s">
        <v>119</v>
      </c>
      <c r="AK6" s="51" t="s">
        <v>116</v>
      </c>
      <c r="AL6" s="51" t="s">
        <v>119</v>
      </c>
      <c r="AM6" s="51" t="s">
        <v>116</v>
      </c>
      <c r="AN6" s="51" t="s">
        <v>119</v>
      </c>
      <c r="AO6" s="51" t="s">
        <v>116</v>
      </c>
      <c r="AP6" s="51" t="s">
        <v>119</v>
      </c>
      <c r="AQ6" s="51" t="s">
        <v>116</v>
      </c>
      <c r="AR6" s="51" t="s">
        <v>119</v>
      </c>
      <c r="AS6" s="51" t="s">
        <v>118</v>
      </c>
      <c r="AT6" s="51" t="s">
        <v>119</v>
      </c>
      <c r="AU6" s="51" t="s">
        <v>118</v>
      </c>
      <c r="AV6" s="51" t="s">
        <v>119</v>
      </c>
      <c r="AW6" s="52"/>
      <c r="AX6" s="51" t="s">
        <v>118</v>
      </c>
      <c r="AY6" s="51" t="s">
        <v>119</v>
      </c>
      <c r="AZ6" s="51" t="s">
        <v>118</v>
      </c>
      <c r="BA6" s="51" t="s">
        <v>119</v>
      </c>
      <c r="BB6" s="51" t="s">
        <v>118</v>
      </c>
      <c r="BC6" s="51" t="s">
        <v>119</v>
      </c>
    </row>
    <row r="7" spans="1:55" ht="15.75">
      <c r="A7" s="41"/>
      <c r="B7" s="42"/>
      <c r="C7" s="43"/>
      <c r="D7" s="43"/>
      <c r="E7" s="44"/>
      <c r="F7" s="44"/>
      <c r="G7" s="47" t="s">
        <v>121</v>
      </c>
      <c r="H7" s="47"/>
      <c r="I7" s="47" t="s">
        <v>121</v>
      </c>
      <c r="J7" s="47" t="s">
        <v>121</v>
      </c>
      <c r="K7" s="47" t="s">
        <v>121</v>
      </c>
      <c r="L7" s="47"/>
      <c r="M7" s="47" t="s">
        <v>121</v>
      </c>
      <c r="N7" s="47" t="s">
        <v>121</v>
      </c>
      <c r="O7" s="47" t="s">
        <v>121</v>
      </c>
      <c r="P7" s="47" t="s">
        <v>121</v>
      </c>
      <c r="Q7" s="47" t="s">
        <v>121</v>
      </c>
      <c r="R7" s="47" t="s">
        <v>121</v>
      </c>
      <c r="S7" s="47" t="s">
        <v>121</v>
      </c>
      <c r="T7" s="47" t="s">
        <v>121</v>
      </c>
      <c r="U7" s="47" t="s">
        <v>121</v>
      </c>
      <c r="V7" s="47" t="s">
        <v>121</v>
      </c>
      <c r="W7" s="47" t="s">
        <v>121</v>
      </c>
      <c r="X7" s="47" t="s">
        <v>121</v>
      </c>
      <c r="Y7" s="47" t="s">
        <v>121</v>
      </c>
      <c r="Z7" s="47" t="s">
        <v>121</v>
      </c>
      <c r="AA7" s="47" t="s">
        <v>121</v>
      </c>
      <c r="AB7" s="47" t="s">
        <v>121</v>
      </c>
      <c r="AC7" s="47" t="s">
        <v>121</v>
      </c>
      <c r="AD7" s="47" t="s">
        <v>121</v>
      </c>
      <c r="AE7" s="47" t="s">
        <v>121</v>
      </c>
      <c r="AF7" s="47" t="s">
        <v>121</v>
      </c>
      <c r="AG7" s="47" t="s">
        <v>121</v>
      </c>
      <c r="AH7" s="47" t="s">
        <v>121</v>
      </c>
      <c r="AI7" s="47" t="s">
        <v>121</v>
      </c>
      <c r="AJ7" s="47" t="s">
        <v>121</v>
      </c>
      <c r="AK7" s="47" t="s">
        <v>121</v>
      </c>
      <c r="AL7" s="47" t="s">
        <v>121</v>
      </c>
      <c r="AM7" s="47" t="s">
        <v>121</v>
      </c>
      <c r="AN7" s="47" t="s">
        <v>121</v>
      </c>
      <c r="AO7" s="47" t="s">
        <v>121</v>
      </c>
      <c r="AP7" s="47" t="s">
        <v>121</v>
      </c>
      <c r="AQ7" s="47" t="s">
        <v>121</v>
      </c>
      <c r="AR7" s="47" t="s">
        <v>121</v>
      </c>
      <c r="AS7" s="47" t="s">
        <v>121</v>
      </c>
      <c r="AT7" s="47" t="s">
        <v>121</v>
      </c>
      <c r="AU7" s="47" t="s">
        <v>121</v>
      </c>
      <c r="AV7" s="47" t="s">
        <v>121</v>
      </c>
      <c r="AW7" s="52"/>
      <c r="AX7" s="47" t="s">
        <v>121</v>
      </c>
      <c r="AY7" s="47" t="s">
        <v>121</v>
      </c>
      <c r="AZ7" s="47" t="s">
        <v>121</v>
      </c>
      <c r="BA7" s="47" t="s">
        <v>121</v>
      </c>
      <c r="BB7" s="47" t="s">
        <v>121</v>
      </c>
      <c r="BC7" s="47" t="s">
        <v>121</v>
      </c>
    </row>
    <row r="8" spans="1:2" ht="12.75">
      <c r="A8" s="53"/>
      <c r="B8" s="54"/>
    </row>
    <row r="9" spans="1:50" ht="15.75">
      <c r="A9" s="55"/>
      <c r="B9" s="56"/>
      <c r="C9" s="52"/>
      <c r="D9" s="52"/>
      <c r="E9" s="52"/>
      <c r="F9" s="52">
        <f>SUM(G9:K9)</f>
        <v>49354.72999999999</v>
      </c>
      <c r="G9" s="52">
        <v>24935.26</v>
      </c>
      <c r="H9" s="52">
        <v>23821</v>
      </c>
      <c r="I9" s="52">
        <v>223.42</v>
      </c>
      <c r="J9" s="52">
        <v>384.74</v>
      </c>
      <c r="K9" s="52">
        <v>-9.69</v>
      </c>
      <c r="L9" s="52">
        <f>SUM(M9:AV9)</f>
        <v>49354.73</v>
      </c>
      <c r="M9" s="52">
        <v>-5189.13</v>
      </c>
      <c r="N9" s="52"/>
      <c r="O9" s="52">
        <v>3148.19</v>
      </c>
      <c r="P9" s="52"/>
      <c r="Q9" s="52">
        <v>-3471.95</v>
      </c>
      <c r="R9" s="52"/>
      <c r="S9" s="52">
        <v>-377.1</v>
      </c>
      <c r="T9" s="52"/>
      <c r="U9" s="52">
        <v>55687.64</v>
      </c>
      <c r="V9" s="52"/>
      <c r="W9" s="52">
        <v>0</v>
      </c>
      <c r="X9" s="52"/>
      <c r="Y9" s="52">
        <v>719.35</v>
      </c>
      <c r="Z9" s="52"/>
      <c r="AA9" s="52">
        <v>-10066.66</v>
      </c>
      <c r="AB9" s="52"/>
      <c r="AC9" s="52">
        <v>3898.11</v>
      </c>
      <c r="AD9" s="52"/>
      <c r="AE9" s="52">
        <v>-6540.7</v>
      </c>
      <c r="AF9" s="52"/>
      <c r="AG9" s="52">
        <v>-928</v>
      </c>
      <c r="AH9" s="52"/>
      <c r="AI9" s="52">
        <v>-780</v>
      </c>
      <c r="AJ9" s="52"/>
      <c r="AK9" s="52">
        <v>-152.95</v>
      </c>
      <c r="AL9" s="52"/>
      <c r="AM9" s="52">
        <v>11372</v>
      </c>
      <c r="AN9" s="52"/>
      <c r="AO9" s="52">
        <v>857.29</v>
      </c>
      <c r="AP9" s="52"/>
      <c r="AQ9" s="52">
        <v>0</v>
      </c>
      <c r="AR9" s="52"/>
      <c r="AS9" s="52">
        <v>2000</v>
      </c>
      <c r="AT9" s="52"/>
      <c r="AU9" s="52">
        <v>-821.36</v>
      </c>
      <c r="AV9" s="52"/>
      <c r="AW9" s="52"/>
      <c r="AX9" s="52"/>
    </row>
    <row r="10" spans="1:50" ht="15.75">
      <c r="A10" s="55"/>
      <c r="B10" s="5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s="60" customFormat="1" ht="15.75">
      <c r="A11" s="57">
        <v>41821</v>
      </c>
      <c r="B11" s="58" t="s">
        <v>122</v>
      </c>
      <c r="C11" s="59" t="s">
        <v>123</v>
      </c>
      <c r="D11" s="59" t="s">
        <v>124</v>
      </c>
      <c r="E11" s="59" t="s">
        <v>125</v>
      </c>
      <c r="F11" s="59"/>
      <c r="G11" s="59">
        <v>-40.84</v>
      </c>
      <c r="H11" s="59"/>
      <c r="I11" s="59"/>
      <c r="J11" s="59"/>
      <c r="K11" s="59"/>
      <c r="L11" s="59"/>
      <c r="M11" s="59"/>
      <c r="N11" s="59">
        <v>-6.81</v>
      </c>
      <c r="O11" s="59"/>
      <c r="P11" s="59"/>
      <c r="Q11" s="59"/>
      <c r="R11" s="59"/>
      <c r="S11" s="59"/>
      <c r="T11" s="59">
        <v>-34.03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15.75">
      <c r="A12" s="57">
        <v>41827</v>
      </c>
      <c r="B12" s="58" t="s">
        <v>126</v>
      </c>
      <c r="C12" s="59" t="s">
        <v>127</v>
      </c>
      <c r="D12" s="59" t="s">
        <v>128</v>
      </c>
      <c r="E12" s="59"/>
      <c r="F12" s="59"/>
      <c r="G12" s="59">
        <v>-3217.01</v>
      </c>
      <c r="H12" s="59"/>
      <c r="I12" s="59"/>
      <c r="J12" s="59"/>
      <c r="K12" s="59"/>
      <c r="L12" s="59"/>
      <c r="M12" s="59"/>
      <c r="N12" s="59">
        <v>-536.17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>
        <v>-2680.84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15.75">
      <c r="A13" s="57">
        <v>41827</v>
      </c>
      <c r="B13" s="58" t="s">
        <v>129</v>
      </c>
      <c r="C13" s="59" t="s">
        <v>130</v>
      </c>
      <c r="D13" s="59" t="s">
        <v>131</v>
      </c>
      <c r="E13" s="59" t="s">
        <v>132</v>
      </c>
      <c r="F13" s="59"/>
      <c r="G13" s="59">
        <v>-11980.46</v>
      </c>
      <c r="H13" s="59"/>
      <c r="I13" s="59"/>
      <c r="J13" s="59"/>
      <c r="K13" s="59"/>
      <c r="L13" s="59"/>
      <c r="M13" s="59"/>
      <c r="N13" s="59">
        <v>-1996.74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>
        <v>-9983.72</v>
      </c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32" s="60" customFormat="1" ht="15.75">
      <c r="A14" s="61"/>
      <c r="B14" s="62"/>
      <c r="D14" s="59" t="s">
        <v>133</v>
      </c>
      <c r="G14" s="59">
        <v>-565.4</v>
      </c>
      <c r="AF14" s="60">
        <v>-565.4</v>
      </c>
    </row>
    <row r="15" spans="1:20" s="60" customFormat="1" ht="15.75">
      <c r="A15" s="61">
        <v>41827</v>
      </c>
      <c r="B15" s="62" t="s">
        <v>134</v>
      </c>
      <c r="C15" s="60" t="s">
        <v>135</v>
      </c>
      <c r="D15" s="59" t="s">
        <v>136</v>
      </c>
      <c r="E15" s="60">
        <v>10360</v>
      </c>
      <c r="G15" s="59">
        <v>-132.96</v>
      </c>
      <c r="N15" s="60">
        <v>-6.33</v>
      </c>
      <c r="T15" s="60">
        <v>-126.63</v>
      </c>
    </row>
    <row r="16" spans="1:30" s="60" customFormat="1" ht="15.75">
      <c r="A16" s="61">
        <v>41827</v>
      </c>
      <c r="B16" s="62" t="s">
        <v>137</v>
      </c>
      <c r="C16" s="59" t="s">
        <v>138</v>
      </c>
      <c r="D16" s="59" t="s">
        <v>139</v>
      </c>
      <c r="E16" s="60">
        <v>10362</v>
      </c>
      <c r="G16" s="59">
        <v>-100</v>
      </c>
      <c r="AD16" s="60">
        <v>-100</v>
      </c>
    </row>
    <row r="17" spans="1:26" s="60" customFormat="1" ht="15.75">
      <c r="A17" s="61">
        <v>41827</v>
      </c>
      <c r="B17" s="62" t="s">
        <v>140</v>
      </c>
      <c r="C17" s="59" t="s">
        <v>141</v>
      </c>
      <c r="D17" s="59" t="s">
        <v>142</v>
      </c>
      <c r="E17" s="60">
        <v>10361</v>
      </c>
      <c r="G17" s="59">
        <v>-46</v>
      </c>
      <c r="Z17" s="60">
        <v>-46</v>
      </c>
    </row>
    <row r="18" spans="1:30" s="60" customFormat="1" ht="15.75">
      <c r="A18" s="61">
        <v>41827</v>
      </c>
      <c r="B18" s="62" t="s">
        <v>143</v>
      </c>
      <c r="C18" s="59" t="s">
        <v>144</v>
      </c>
      <c r="D18" s="59" t="s">
        <v>145</v>
      </c>
      <c r="E18" s="60" t="s">
        <v>132</v>
      </c>
      <c r="G18" s="59">
        <v>-42</v>
      </c>
      <c r="N18" s="60">
        <v>-7</v>
      </c>
      <c r="AD18" s="60">
        <v>-35</v>
      </c>
    </row>
    <row r="19" spans="1:18" s="60" customFormat="1" ht="15.75">
      <c r="A19" s="61">
        <v>41828</v>
      </c>
      <c r="B19" s="62" t="s">
        <v>146</v>
      </c>
      <c r="C19" s="59" t="s">
        <v>147</v>
      </c>
      <c r="D19" s="59" t="s">
        <v>148</v>
      </c>
      <c r="E19" s="60" t="s">
        <v>125</v>
      </c>
      <c r="G19" s="59">
        <v>-24.82</v>
      </c>
      <c r="N19" s="60">
        <v>-4.13</v>
      </c>
      <c r="R19" s="60">
        <v>-20.69</v>
      </c>
    </row>
    <row r="20" spans="1:8" s="60" customFormat="1" ht="15.75">
      <c r="A20" s="61">
        <v>41829</v>
      </c>
      <c r="B20" s="62"/>
      <c r="C20" s="59" t="s">
        <v>149</v>
      </c>
      <c r="D20" s="59" t="s">
        <v>150</v>
      </c>
      <c r="E20" s="60" t="s">
        <v>151</v>
      </c>
      <c r="G20" s="59">
        <v>23820.47</v>
      </c>
      <c r="H20" s="60">
        <v>-23820.47</v>
      </c>
    </row>
    <row r="21" spans="1:38" s="60" customFormat="1" ht="15.75">
      <c r="A21" s="61">
        <v>41829</v>
      </c>
      <c r="B21" s="62" t="s">
        <v>152</v>
      </c>
      <c r="C21" s="59" t="s">
        <v>153</v>
      </c>
      <c r="D21" s="59" t="s">
        <v>154</v>
      </c>
      <c r="E21" s="60" t="s">
        <v>132</v>
      </c>
      <c r="G21" s="59">
        <v>-335.43</v>
      </c>
      <c r="AL21" s="60">
        <v>-335.43</v>
      </c>
    </row>
    <row r="22" spans="1:38" s="60" customFormat="1" ht="15.75">
      <c r="A22" s="61"/>
      <c r="B22" s="62"/>
      <c r="C22" s="59" t="s">
        <v>155</v>
      </c>
      <c r="D22" s="59" t="s">
        <v>156</v>
      </c>
      <c r="E22" s="60" t="s">
        <v>132</v>
      </c>
      <c r="G22" s="59">
        <v>-15</v>
      </c>
      <c r="AL22" s="60">
        <v>-15</v>
      </c>
    </row>
    <row r="23" spans="1:9" s="60" customFormat="1" ht="15.75">
      <c r="A23" s="61">
        <v>41830</v>
      </c>
      <c r="B23" s="62" t="s">
        <v>157</v>
      </c>
      <c r="C23" s="59" t="s">
        <v>158</v>
      </c>
      <c r="D23" s="59" t="s">
        <v>159</v>
      </c>
      <c r="E23" s="60">
        <v>5000025</v>
      </c>
      <c r="G23" s="59">
        <v>100</v>
      </c>
      <c r="I23" s="60">
        <v>-100</v>
      </c>
    </row>
    <row r="24" spans="1:25" s="60" customFormat="1" ht="15.75">
      <c r="A24" s="61"/>
      <c r="B24" s="62"/>
      <c r="C24" s="59"/>
      <c r="D24" s="59" t="s">
        <v>38</v>
      </c>
      <c r="G24" s="59">
        <v>145</v>
      </c>
      <c r="H24" s="63"/>
      <c r="Y24" s="60">
        <v>145</v>
      </c>
    </row>
    <row r="25" spans="1:21" s="60" customFormat="1" ht="15.75">
      <c r="A25" s="61"/>
      <c r="B25" s="62"/>
      <c r="C25" s="59"/>
      <c r="D25" s="59" t="s">
        <v>160</v>
      </c>
      <c r="G25" s="59">
        <v>20</v>
      </c>
      <c r="U25" s="60">
        <v>20</v>
      </c>
    </row>
    <row r="26" spans="1:21" s="60" customFormat="1" ht="15.75">
      <c r="A26" s="61"/>
      <c r="B26" s="62"/>
      <c r="C26" s="59"/>
      <c r="D26" s="59" t="s">
        <v>161</v>
      </c>
      <c r="G26" s="59">
        <v>5.5</v>
      </c>
      <c r="U26" s="60">
        <v>5.5</v>
      </c>
    </row>
    <row r="27" spans="1:18" s="60" customFormat="1" ht="15.75">
      <c r="A27" s="61">
        <v>41830</v>
      </c>
      <c r="B27" s="62"/>
      <c r="C27" s="59" t="s">
        <v>162</v>
      </c>
      <c r="D27" s="59" t="s">
        <v>163</v>
      </c>
      <c r="E27" s="60" t="s">
        <v>125</v>
      </c>
      <c r="G27" s="59">
        <v>-76.01</v>
      </c>
      <c r="R27" s="60">
        <v>-76.01</v>
      </c>
    </row>
    <row r="28" spans="1:28" s="60" customFormat="1" ht="18.75" customHeight="1">
      <c r="A28" s="61">
        <v>41830</v>
      </c>
      <c r="B28" s="62" t="s">
        <v>164</v>
      </c>
      <c r="C28" s="59" t="s">
        <v>165</v>
      </c>
      <c r="D28" s="59" t="s">
        <v>166</v>
      </c>
      <c r="E28" s="60" t="s">
        <v>132</v>
      </c>
      <c r="G28" s="59">
        <v>-4077</v>
      </c>
      <c r="AB28" s="60">
        <v>-4077</v>
      </c>
    </row>
    <row r="29" spans="1:24" s="60" customFormat="1" ht="15.75">
      <c r="A29" s="61">
        <v>41834</v>
      </c>
      <c r="B29" s="62" t="s">
        <v>167</v>
      </c>
      <c r="C29" s="59" t="s">
        <v>168</v>
      </c>
      <c r="D29" s="59" t="s">
        <v>169</v>
      </c>
      <c r="E29" s="60" t="s">
        <v>132</v>
      </c>
      <c r="G29" s="59">
        <v>-692.53</v>
      </c>
      <c r="N29" s="60">
        <v>-115.42</v>
      </c>
      <c r="X29" s="60">
        <v>-577.11</v>
      </c>
    </row>
    <row r="30" spans="1:18" s="60" customFormat="1" ht="15.75">
      <c r="A30" s="61">
        <v>41834</v>
      </c>
      <c r="B30" s="62" t="s">
        <v>170</v>
      </c>
      <c r="C30" s="59" t="s">
        <v>171</v>
      </c>
      <c r="D30" s="59" t="s">
        <v>172</v>
      </c>
      <c r="E30" s="60" t="s">
        <v>132</v>
      </c>
      <c r="G30" s="59">
        <v>-83.97</v>
      </c>
      <c r="H30" s="63"/>
      <c r="N30" s="60">
        <v>-14</v>
      </c>
      <c r="R30" s="60">
        <v>-69.97</v>
      </c>
    </row>
    <row r="31" spans="1:20" s="60" customFormat="1" ht="15.75">
      <c r="A31" s="61"/>
      <c r="B31" s="62"/>
      <c r="C31" s="59"/>
      <c r="D31" s="59" t="s">
        <v>173</v>
      </c>
      <c r="G31" s="59">
        <v>-21.99</v>
      </c>
      <c r="N31" s="60">
        <v>-3.66</v>
      </c>
      <c r="T31" s="60">
        <v>-18.33</v>
      </c>
    </row>
    <row r="32" spans="1:47" s="60" customFormat="1" ht="15.75">
      <c r="A32" s="61">
        <v>41834</v>
      </c>
      <c r="B32" s="62"/>
      <c r="C32" s="59" t="s">
        <v>174</v>
      </c>
      <c r="D32" s="59" t="s">
        <v>175</v>
      </c>
      <c r="G32" s="59">
        <v>3563.74</v>
      </c>
      <c r="AU32" s="60">
        <v>3563.74</v>
      </c>
    </row>
    <row r="33" spans="1:38" s="60" customFormat="1" ht="15.75">
      <c r="A33" s="61">
        <v>41835</v>
      </c>
      <c r="B33" s="62" t="s">
        <v>176</v>
      </c>
      <c r="C33" s="59" t="s">
        <v>177</v>
      </c>
      <c r="D33" s="59" t="s">
        <v>178</v>
      </c>
      <c r="E33" s="60" t="s">
        <v>132</v>
      </c>
      <c r="G33" s="59">
        <v>-300</v>
      </c>
      <c r="N33" s="60">
        <v>-50</v>
      </c>
      <c r="AL33" s="60">
        <v>-250</v>
      </c>
    </row>
    <row r="34" spans="1:18" s="60" customFormat="1" ht="15.75">
      <c r="A34" s="61">
        <v>41836</v>
      </c>
      <c r="B34" s="62" t="s">
        <v>179</v>
      </c>
      <c r="C34" s="59" t="s">
        <v>180</v>
      </c>
      <c r="D34" s="59" t="s">
        <v>181</v>
      </c>
      <c r="E34" s="60" t="s">
        <v>17</v>
      </c>
      <c r="G34" s="59"/>
      <c r="J34" s="60">
        <v>-16.78</v>
      </c>
      <c r="R34" s="60">
        <v>-16.78</v>
      </c>
    </row>
    <row r="35" spans="1:48" s="60" customFormat="1" ht="15.75">
      <c r="A35" s="61">
        <v>41836</v>
      </c>
      <c r="B35" s="62"/>
      <c r="C35" s="59" t="s">
        <v>175</v>
      </c>
      <c r="D35" s="59" t="s">
        <v>174</v>
      </c>
      <c r="E35" s="60" t="s">
        <v>182</v>
      </c>
      <c r="G35" s="59">
        <v>-3563.74</v>
      </c>
      <c r="AV35" s="60">
        <v>-3563.74</v>
      </c>
    </row>
    <row r="36" spans="1:20" s="60" customFormat="1" ht="15.75">
      <c r="A36" s="61">
        <v>41841</v>
      </c>
      <c r="B36" s="62" t="s">
        <v>183</v>
      </c>
      <c r="C36" s="59" t="s">
        <v>184</v>
      </c>
      <c r="D36" s="59" t="s">
        <v>185</v>
      </c>
      <c r="E36" s="60" t="s">
        <v>132</v>
      </c>
      <c r="G36" s="59">
        <v>-1219.05</v>
      </c>
      <c r="N36" s="60">
        <v>-58.05</v>
      </c>
      <c r="T36" s="60">
        <v>-1161</v>
      </c>
    </row>
    <row r="37" spans="1:18" s="60" customFormat="1" ht="15.75">
      <c r="A37" s="57">
        <v>41842</v>
      </c>
      <c r="B37" s="58" t="s">
        <v>186</v>
      </c>
      <c r="C37" s="59" t="s">
        <v>171</v>
      </c>
      <c r="D37" s="59" t="s">
        <v>172</v>
      </c>
      <c r="E37" s="60" t="s">
        <v>132</v>
      </c>
      <c r="G37" s="59">
        <v>-1.81</v>
      </c>
      <c r="N37" s="60">
        <v>-0.3</v>
      </c>
      <c r="R37" s="60">
        <v>-1.51</v>
      </c>
    </row>
    <row r="38" spans="1:19" s="60" customFormat="1" ht="15.75">
      <c r="A38" s="57">
        <v>41842</v>
      </c>
      <c r="B38" s="58"/>
      <c r="C38" s="59" t="s">
        <v>158</v>
      </c>
      <c r="D38" s="59" t="s">
        <v>187</v>
      </c>
      <c r="G38" s="59"/>
      <c r="P38" s="60">
        <v>-358.04</v>
      </c>
      <c r="R38" s="60">
        <v>-669.99</v>
      </c>
      <c r="S38" s="60">
        <v>1028.03</v>
      </c>
    </row>
    <row r="39" spans="1:27" s="60" customFormat="1" ht="15.75">
      <c r="A39" s="57">
        <v>41844</v>
      </c>
      <c r="B39" s="58"/>
      <c r="C39" s="59" t="s">
        <v>188</v>
      </c>
      <c r="D39" s="59" t="s">
        <v>189</v>
      </c>
      <c r="G39" s="59">
        <v>7222.98</v>
      </c>
      <c r="AA39" s="60">
        <v>7222.98</v>
      </c>
    </row>
    <row r="40" spans="1:18" s="60" customFormat="1" ht="15.75">
      <c r="A40" s="57">
        <v>41845</v>
      </c>
      <c r="B40" s="58"/>
      <c r="C40" s="59" t="s">
        <v>162</v>
      </c>
      <c r="D40" s="59" t="s">
        <v>190</v>
      </c>
      <c r="E40" s="60" t="s">
        <v>125</v>
      </c>
      <c r="G40" s="59">
        <v>-98.46</v>
      </c>
      <c r="R40" s="60">
        <v>-98.46</v>
      </c>
    </row>
    <row r="41" spans="1:18" s="60" customFormat="1" ht="15.75">
      <c r="A41" s="57">
        <v>41845</v>
      </c>
      <c r="B41" s="58"/>
      <c r="C41" s="59" t="s">
        <v>191</v>
      </c>
      <c r="D41" s="59" t="s">
        <v>192</v>
      </c>
      <c r="E41" s="60" t="s">
        <v>125</v>
      </c>
      <c r="G41" s="59">
        <v>-137.5</v>
      </c>
      <c r="R41" s="60">
        <v>-137.5</v>
      </c>
    </row>
    <row r="42" spans="1:18" s="60" customFormat="1" ht="15.75">
      <c r="A42" s="57">
        <v>41848</v>
      </c>
      <c r="B42" s="58" t="s">
        <v>193</v>
      </c>
      <c r="C42" s="59" t="s">
        <v>194</v>
      </c>
      <c r="D42" s="59" t="s">
        <v>195</v>
      </c>
      <c r="E42" s="60" t="s">
        <v>132</v>
      </c>
      <c r="G42" s="59">
        <v>-607.68</v>
      </c>
      <c r="R42" s="60">
        <v>-607.68</v>
      </c>
    </row>
    <row r="43" spans="1:18" s="60" customFormat="1" ht="15.75">
      <c r="A43" s="57"/>
      <c r="B43" s="58" t="s">
        <v>196</v>
      </c>
      <c r="C43" s="59"/>
      <c r="D43" s="59" t="s">
        <v>197</v>
      </c>
      <c r="G43" s="59">
        <v>-131.17</v>
      </c>
      <c r="R43" s="60">
        <v>-131.17</v>
      </c>
    </row>
    <row r="44" spans="1:18" s="60" customFormat="1" ht="15.75">
      <c r="A44" s="57"/>
      <c r="B44" s="58" t="s">
        <v>198</v>
      </c>
      <c r="C44" s="59"/>
      <c r="D44" s="59" t="s">
        <v>199</v>
      </c>
      <c r="G44" s="59">
        <v>-4.05</v>
      </c>
      <c r="R44" s="60">
        <v>-4.05</v>
      </c>
    </row>
    <row r="45" spans="1:18" s="60" customFormat="1" ht="15.75">
      <c r="A45" s="57">
        <v>41848</v>
      </c>
      <c r="B45" s="58" t="s">
        <v>193</v>
      </c>
      <c r="C45" s="59" t="s">
        <v>200</v>
      </c>
      <c r="D45" s="59" t="s">
        <v>195</v>
      </c>
      <c r="E45" s="60" t="s">
        <v>132</v>
      </c>
      <c r="G45" s="59">
        <v>-1844.36</v>
      </c>
      <c r="R45" s="60">
        <v>-1844.36</v>
      </c>
    </row>
    <row r="46" spans="1:18" s="60" customFormat="1" ht="15.75">
      <c r="A46" s="57">
        <v>41848</v>
      </c>
      <c r="B46" s="58" t="s">
        <v>201</v>
      </c>
      <c r="C46" s="59" t="s">
        <v>202</v>
      </c>
      <c r="D46" s="59" t="s">
        <v>62</v>
      </c>
      <c r="E46" s="60" t="s">
        <v>132</v>
      </c>
      <c r="G46" s="59">
        <v>-530.64</v>
      </c>
      <c r="R46" s="60">
        <v>-530.64</v>
      </c>
    </row>
    <row r="47" spans="1:18" s="60" customFormat="1" ht="15.75">
      <c r="A47" s="57">
        <v>41848</v>
      </c>
      <c r="B47" s="58" t="s">
        <v>203</v>
      </c>
      <c r="C47" s="59" t="s">
        <v>204</v>
      </c>
      <c r="D47" s="59" t="s">
        <v>205</v>
      </c>
      <c r="E47" s="60" t="s">
        <v>132</v>
      </c>
      <c r="G47" s="59">
        <v>-882</v>
      </c>
      <c r="N47" s="60">
        <v>-147</v>
      </c>
      <c r="R47" s="60">
        <v>-735</v>
      </c>
    </row>
    <row r="48" spans="1:21" s="60" customFormat="1" ht="15.75">
      <c r="A48" s="57">
        <v>41848</v>
      </c>
      <c r="B48" s="58"/>
      <c r="C48" s="59" t="s">
        <v>206</v>
      </c>
      <c r="D48" s="59"/>
      <c r="G48" s="59">
        <v>21.68</v>
      </c>
      <c r="U48" s="60">
        <v>21.68</v>
      </c>
    </row>
    <row r="49" spans="1:22" s="60" customFormat="1" ht="15.75">
      <c r="A49" s="57">
        <v>41848</v>
      </c>
      <c r="B49" s="58"/>
      <c r="C49" s="59" t="s">
        <v>208</v>
      </c>
      <c r="D49" s="59" t="s">
        <v>160</v>
      </c>
      <c r="E49" s="60" t="s">
        <v>17</v>
      </c>
      <c r="G49" s="59"/>
      <c r="J49" s="60">
        <v>20</v>
      </c>
      <c r="K49" s="60">
        <v>-0.48</v>
      </c>
      <c r="U49" s="60">
        <v>20</v>
      </c>
      <c r="V49" s="60">
        <v>-0.48</v>
      </c>
    </row>
    <row r="50" spans="1:25" s="60" customFormat="1" ht="15.75">
      <c r="A50" s="57"/>
      <c r="B50" s="58"/>
      <c r="C50" s="59" t="s">
        <v>207</v>
      </c>
      <c r="D50" s="59" t="s">
        <v>19</v>
      </c>
      <c r="G50" s="59"/>
      <c r="I50" s="60">
        <v>60</v>
      </c>
      <c r="Y50" s="60">
        <v>60</v>
      </c>
    </row>
    <row r="51" spans="1:26" s="60" customFormat="1" ht="15.75">
      <c r="A51" s="57"/>
      <c r="B51" s="58"/>
      <c r="C51" s="59" t="s">
        <v>38</v>
      </c>
      <c r="D51" s="59" t="s">
        <v>17</v>
      </c>
      <c r="G51" s="59"/>
      <c r="J51" s="60">
        <v>165</v>
      </c>
      <c r="K51" s="60">
        <v>-6.22</v>
      </c>
      <c r="Y51" s="60">
        <v>165</v>
      </c>
      <c r="Z51" s="60">
        <v>-6.22</v>
      </c>
    </row>
    <row r="52" s="60" customFormat="1" ht="12.75"/>
    <row r="53" s="60" customFormat="1" ht="12.75"/>
    <row r="54" s="60" customFormat="1" ht="12.75"/>
    <row r="55" s="60" customFormat="1" ht="12.75"/>
    <row r="57" spans="1:50" ht="15.75">
      <c r="A57" s="55"/>
      <c r="B57" s="56"/>
      <c r="D57" s="64" t="s">
        <v>1</v>
      </c>
      <c r="G57" s="52">
        <f>SUM(G11:G55)</f>
        <v>4127.4900000000025</v>
      </c>
      <c r="H57" s="52">
        <f aca="true" t="shared" si="0" ref="H57:AV57">SUM(H11:H55)</f>
        <v>-23820.47</v>
      </c>
      <c r="I57" s="52">
        <f t="shared" si="0"/>
        <v>-40</v>
      </c>
      <c r="J57" s="52">
        <f t="shared" si="0"/>
        <v>168.22</v>
      </c>
      <c r="K57" s="52">
        <f t="shared" si="0"/>
        <v>-6.699999999999999</v>
      </c>
      <c r="L57" s="52">
        <f t="shared" si="0"/>
        <v>0</v>
      </c>
      <c r="M57" s="52">
        <f t="shared" si="0"/>
        <v>0</v>
      </c>
      <c r="N57" s="52">
        <f t="shared" si="0"/>
        <v>-2945.61</v>
      </c>
      <c r="O57" s="52">
        <f t="shared" si="0"/>
        <v>0</v>
      </c>
      <c r="P57" s="52">
        <f t="shared" si="0"/>
        <v>-358.04</v>
      </c>
      <c r="Q57" s="52">
        <f t="shared" si="0"/>
        <v>0</v>
      </c>
      <c r="R57" s="52">
        <f t="shared" si="0"/>
        <v>-4943.81</v>
      </c>
      <c r="S57" s="52">
        <f t="shared" si="0"/>
        <v>1028.03</v>
      </c>
      <c r="T57" s="52">
        <f t="shared" si="0"/>
        <v>-1339.99</v>
      </c>
      <c r="U57" s="52">
        <f t="shared" si="0"/>
        <v>67.18</v>
      </c>
      <c r="V57" s="52">
        <f t="shared" si="0"/>
        <v>-0.48</v>
      </c>
      <c r="W57" s="52">
        <f t="shared" si="0"/>
        <v>0</v>
      </c>
      <c r="X57" s="52">
        <f t="shared" si="0"/>
        <v>-577.11</v>
      </c>
      <c r="Y57" s="52">
        <f t="shared" si="0"/>
        <v>370</v>
      </c>
      <c r="Z57" s="52">
        <f t="shared" si="0"/>
        <v>-52.22</v>
      </c>
      <c r="AA57" s="52">
        <f t="shared" si="0"/>
        <v>7222.98</v>
      </c>
      <c r="AB57" s="52">
        <f t="shared" si="0"/>
        <v>-4077</v>
      </c>
      <c r="AC57" s="52">
        <f t="shared" si="0"/>
        <v>0</v>
      </c>
      <c r="AD57" s="52">
        <f t="shared" si="0"/>
        <v>-2815.84</v>
      </c>
      <c r="AE57" s="52">
        <f t="shared" si="0"/>
        <v>0</v>
      </c>
      <c r="AF57" s="52">
        <f t="shared" si="0"/>
        <v>-10549.119999999999</v>
      </c>
      <c r="AG57" s="52">
        <f t="shared" si="0"/>
        <v>0</v>
      </c>
      <c r="AH57" s="52">
        <f t="shared" si="0"/>
        <v>0</v>
      </c>
      <c r="AI57" s="52">
        <f t="shared" si="0"/>
        <v>0</v>
      </c>
      <c r="AJ57" s="52">
        <f t="shared" si="0"/>
        <v>0</v>
      </c>
      <c r="AK57" s="52">
        <f t="shared" si="0"/>
        <v>0</v>
      </c>
      <c r="AL57" s="52">
        <f t="shared" si="0"/>
        <v>-600.4300000000001</v>
      </c>
      <c r="AM57" s="52">
        <f t="shared" si="0"/>
        <v>0</v>
      </c>
      <c r="AN57" s="52">
        <f t="shared" si="0"/>
        <v>0</v>
      </c>
      <c r="AO57" s="52">
        <f t="shared" si="0"/>
        <v>0</v>
      </c>
      <c r="AP57" s="52">
        <f t="shared" si="0"/>
        <v>0</v>
      </c>
      <c r="AQ57" s="52">
        <f t="shared" si="0"/>
        <v>0</v>
      </c>
      <c r="AR57" s="52">
        <f t="shared" si="0"/>
        <v>0</v>
      </c>
      <c r="AS57" s="52">
        <f t="shared" si="0"/>
        <v>0</v>
      </c>
      <c r="AT57" s="52">
        <f t="shared" si="0"/>
        <v>0</v>
      </c>
      <c r="AU57" s="52">
        <f t="shared" si="0"/>
        <v>3563.74</v>
      </c>
      <c r="AV57" s="52">
        <f t="shared" si="0"/>
        <v>-3563.74</v>
      </c>
      <c r="AW57" s="52"/>
      <c r="AX57" s="52"/>
    </row>
    <row r="58" spans="1:50" ht="15.75">
      <c r="A58" s="55"/>
      <c r="B58" s="5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1:50" ht="15.75">
      <c r="A59" s="55"/>
      <c r="B59" s="56"/>
      <c r="D59" s="64" t="s">
        <v>6</v>
      </c>
      <c r="F59" s="52">
        <f>SUM(G59:K59)</f>
        <v>29783.269999999997</v>
      </c>
      <c r="G59" s="52">
        <f>SUM(G9+G57)</f>
        <v>29062.75</v>
      </c>
      <c r="H59" s="52">
        <f>SUM(H9+H57)</f>
        <v>0.5299999999988358</v>
      </c>
      <c r="I59" s="52">
        <f>SUM(I9+I57)</f>
        <v>183.42</v>
      </c>
      <c r="J59" s="52">
        <f>SUM(J9+J57)</f>
        <v>552.96</v>
      </c>
      <c r="K59" s="52">
        <f>SUM(K9+K57)</f>
        <v>-16.39</v>
      </c>
      <c r="L59" s="52">
        <f>SUM(M59:AV59)</f>
        <v>29783.269999999986</v>
      </c>
      <c r="M59" s="52"/>
      <c r="N59" s="52">
        <f>SUM(M57+N57,M9)</f>
        <v>-8134.74</v>
      </c>
      <c r="O59" s="52"/>
      <c r="P59" s="52">
        <f>SUM(O57+P57,O9)</f>
        <v>2790.15</v>
      </c>
      <c r="Q59" s="52"/>
      <c r="R59" s="52">
        <f>SUM(Q57+R57,Q9)</f>
        <v>-8415.76</v>
      </c>
      <c r="S59" s="52"/>
      <c r="T59" s="52">
        <f>SUM(S57+T57,S9)</f>
        <v>-689.0600000000001</v>
      </c>
      <c r="U59" s="52"/>
      <c r="V59" s="52">
        <f>SUM(U57+V57,U9)</f>
        <v>55754.34</v>
      </c>
      <c r="W59" s="52"/>
      <c r="X59" s="52">
        <f>SUM(W57+X57,W9)</f>
        <v>-577.11</v>
      </c>
      <c r="Y59" s="52"/>
      <c r="Z59" s="52">
        <f>SUM(Y57+Z57,Y9)</f>
        <v>1037.13</v>
      </c>
      <c r="AA59" s="52"/>
      <c r="AB59" s="52">
        <f>SUM(AA57+AB57,AA9)</f>
        <v>-6920.68</v>
      </c>
      <c r="AC59" s="52"/>
      <c r="AD59" s="52">
        <f>SUM(AC57+AD57,AC9)</f>
        <v>1082.27</v>
      </c>
      <c r="AE59" s="52"/>
      <c r="AF59" s="52">
        <f>SUM(AE57+AF57,AE9)</f>
        <v>-17089.82</v>
      </c>
      <c r="AG59" s="52"/>
      <c r="AH59" s="52">
        <f>SUM(AG57+AH57,AG9)</f>
        <v>-928</v>
      </c>
      <c r="AI59" s="52"/>
      <c r="AJ59" s="52">
        <f>SUM(AI57+AJ57,AI9)</f>
        <v>-780</v>
      </c>
      <c r="AK59" s="52"/>
      <c r="AL59" s="52">
        <f>SUM(AK57+AL57,AK9)</f>
        <v>-753.3800000000001</v>
      </c>
      <c r="AM59" s="52"/>
      <c r="AN59" s="52">
        <f>SUM(AM57+AN57,AM9)</f>
        <v>11372</v>
      </c>
      <c r="AO59" s="52"/>
      <c r="AP59" s="52">
        <f>SUM(AO57+AP57,AO9)</f>
        <v>857.29</v>
      </c>
      <c r="AQ59" s="52"/>
      <c r="AR59" s="52">
        <f>SUM(AQ57+AR57,AQ9)</f>
        <v>0</v>
      </c>
      <c r="AS59" s="52"/>
      <c r="AT59" s="52">
        <f>SUM(AS57+AT57,AS9)</f>
        <v>2000</v>
      </c>
      <c r="AU59" s="52"/>
      <c r="AV59" s="52">
        <f>SUM(AU57+AV57,AU9)</f>
        <v>-821.36</v>
      </c>
      <c r="AW59" s="52"/>
      <c r="AX59" s="52"/>
    </row>
  </sheetData>
  <sheetProtection/>
  <mergeCells count="22">
    <mergeCell ref="AU5:AV5"/>
    <mergeCell ref="AX5:AY5"/>
    <mergeCell ref="AZ5:BA5"/>
    <mergeCell ref="BB5:BC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O1:P1"/>
    <mergeCell ref="M5:N5"/>
    <mergeCell ref="O5:P5"/>
    <mergeCell ref="Q5:R5"/>
    <mergeCell ref="S5:T5"/>
    <mergeCell ref="U5:V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4:B33"/>
  <sheetViews>
    <sheetView zoomScalePageLayoutView="0" workbookViewId="0" topLeftCell="A7">
      <selection activeCell="B34" sqref="B34"/>
    </sheetView>
  </sheetViews>
  <sheetFormatPr defaultColWidth="9.140625" defaultRowHeight="12.75"/>
  <sheetData>
    <row r="14" ht="12.75">
      <c r="B14">
        <v>0.27</v>
      </c>
    </row>
    <row r="15" ht="12.75">
      <c r="B15">
        <v>0.27</v>
      </c>
    </row>
    <row r="16" ht="12.75">
      <c r="B16">
        <v>0.41</v>
      </c>
    </row>
    <row r="17" ht="12.75">
      <c r="B17">
        <v>0.34</v>
      </c>
    </row>
    <row r="18" ht="12.75">
      <c r="B18">
        <v>0.27</v>
      </c>
    </row>
    <row r="19" ht="12.75">
      <c r="B19">
        <v>0.49</v>
      </c>
    </row>
    <row r="20" ht="12.75">
      <c r="B20">
        <v>0.27</v>
      </c>
    </row>
    <row r="21" ht="12.75">
      <c r="B21">
        <v>0.27</v>
      </c>
    </row>
    <row r="22" ht="12.75">
      <c r="B22">
        <v>0.34</v>
      </c>
    </row>
    <row r="23" ht="12.75">
      <c r="B23">
        <v>0.34</v>
      </c>
    </row>
    <row r="24" ht="12.75">
      <c r="B24">
        <v>0.34</v>
      </c>
    </row>
    <row r="25" ht="12.75">
      <c r="B25">
        <v>0.27</v>
      </c>
    </row>
    <row r="26" ht="12.75">
      <c r="B26">
        <v>0.34</v>
      </c>
    </row>
    <row r="27" ht="12.75">
      <c r="B27">
        <v>0.3</v>
      </c>
    </row>
    <row r="28" ht="12.75">
      <c r="B28">
        <v>0.34</v>
      </c>
    </row>
    <row r="29" ht="12.75">
      <c r="B29">
        <v>0.34</v>
      </c>
    </row>
    <row r="30" ht="12.75">
      <c r="B30">
        <v>0.27</v>
      </c>
    </row>
    <row r="31" ht="12.75">
      <c r="B31">
        <v>0.27</v>
      </c>
    </row>
    <row r="32" ht="12.75">
      <c r="B32">
        <v>0.48</v>
      </c>
    </row>
    <row r="33" ht="12.75">
      <c r="B33">
        <f>SUM(B14:B32)</f>
        <v>6.219999999999999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 Development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MacPherson</dc:creator>
  <cp:keywords/>
  <dc:description/>
  <cp:lastModifiedBy>Duncan MacPherson</cp:lastModifiedBy>
  <cp:lastPrinted>2016-09-14T09:20:43Z</cp:lastPrinted>
  <dcterms:created xsi:type="dcterms:W3CDTF">2001-07-09T13:25:43Z</dcterms:created>
  <dcterms:modified xsi:type="dcterms:W3CDTF">2016-09-14T11:17:50Z</dcterms:modified>
  <cp:category/>
  <cp:version/>
  <cp:contentType/>
  <cp:contentStatus/>
</cp:coreProperties>
</file>